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priva\Dropbox\Svømning\ESK Danish International Swim Cup\SwimCup2023\Tilmeldinger\_Tilmeldingsfiler\"/>
    </mc:Choice>
  </mc:AlternateContent>
  <xr:revisionPtr revIDLastSave="0" documentId="13_ncr:1_{6DE4C020-8A99-4EFB-AE6E-6CBE2EE77A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ation" sheetId="1" r:id="rId1"/>
    <sheet name="Input-output" sheetId="2" r:id="rId2"/>
  </sheets>
  <definedNames>
    <definedName name="_xlnm.Print_Area" localSheetId="0">Registration!$A$1:$AF$51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2" i="1" l="1"/>
  <c r="X39" i="1"/>
  <c r="X40" i="1"/>
  <c r="X46" i="1" l="1"/>
  <c r="X47" i="1"/>
  <c r="X21" i="1" l="1"/>
  <c r="X20" i="1"/>
  <c r="AX5" i="2"/>
  <c r="AY5" i="2"/>
  <c r="AW5" i="2"/>
  <c r="AV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M5" i="2"/>
  <c r="L5" i="2"/>
  <c r="K5" i="2"/>
  <c r="J5" i="2"/>
  <c r="H5" i="2"/>
  <c r="G5" i="2"/>
  <c r="F5" i="2"/>
  <c r="E5" i="2"/>
  <c r="D5" i="2"/>
  <c r="C5" i="2"/>
  <c r="A5" i="2"/>
  <c r="L25" i="1" l="1"/>
  <c r="L26" i="1" s="1"/>
  <c r="D51" i="1" l="1"/>
  <c r="D48" i="1"/>
  <c r="D49" i="1"/>
  <c r="D46" i="1"/>
  <c r="D45" i="1"/>
  <c r="D43" i="1"/>
  <c r="D42" i="1"/>
  <c r="D41" i="1"/>
  <c r="D19" i="1" l="1"/>
  <c r="D39" i="1" l="1"/>
  <c r="D38" i="1"/>
  <c r="D37" i="1"/>
  <c r="D35" i="1"/>
  <c r="D34" i="1"/>
  <c r="D33" i="1"/>
  <c r="D31" i="1"/>
  <c r="D30" i="1"/>
  <c r="D27" i="1"/>
  <c r="F19" i="1" l="1"/>
  <c r="D26" i="1"/>
  <c r="D24" i="1"/>
  <c r="D23" i="1"/>
  <c r="D20" i="1"/>
  <c r="F20" i="1" s="1"/>
  <c r="X48" i="1" l="1"/>
  <c r="M48" i="1" l="1"/>
  <c r="M47" i="1"/>
  <c r="M45" i="1"/>
  <c r="M44" i="1"/>
  <c r="M43" i="1"/>
  <c r="M41" i="1"/>
  <c r="M40" i="1"/>
  <c r="M39" i="1"/>
  <c r="Q22" i="1" l="1"/>
  <c r="X44" i="1" s="1"/>
  <c r="F51" i="1"/>
  <c r="F48" i="1"/>
  <c r="F49" i="1"/>
  <c r="F46" i="1"/>
  <c r="F45" i="1"/>
  <c r="F43" i="1"/>
  <c r="F42" i="1"/>
  <c r="F41" i="1"/>
  <c r="F38" i="1"/>
  <c r="F39" i="1"/>
  <c r="F37" i="1"/>
  <c r="F35" i="1"/>
  <c r="F34" i="1"/>
  <c r="F33" i="1"/>
  <c r="X22" i="1" l="1"/>
  <c r="F31" i="1"/>
  <c r="F30" i="1"/>
  <c r="X26" i="1"/>
  <c r="X27" i="1"/>
  <c r="F23" i="1"/>
  <c r="F26" i="1"/>
  <c r="F27" i="1"/>
  <c r="F24" i="1"/>
  <c r="V50" i="1" l="1"/>
</calcChain>
</file>

<file path=xl/sharedStrings.xml><?xml version="1.0" encoding="utf-8"?>
<sst xmlns="http://schemas.openxmlformats.org/spreadsheetml/2006/main" count="243" uniqueCount="178">
  <si>
    <t>Team name</t>
  </si>
  <si>
    <t>Country</t>
  </si>
  <si>
    <t>Contact person</t>
  </si>
  <si>
    <t>Street</t>
  </si>
  <si>
    <t>City</t>
  </si>
  <si>
    <t>Phone</t>
  </si>
  <si>
    <t>Language</t>
  </si>
  <si>
    <t>Name</t>
  </si>
  <si>
    <t>Saturday</t>
  </si>
  <si>
    <t>Friday</t>
  </si>
  <si>
    <t>Sunday</t>
  </si>
  <si>
    <t>Prelim</t>
  </si>
  <si>
    <t>Final</t>
  </si>
  <si>
    <t>Pool</t>
  </si>
  <si>
    <t>UC</t>
  </si>
  <si>
    <t>SD</t>
  </si>
  <si>
    <t>Positions</t>
  </si>
  <si>
    <t>Judge of stroke</t>
  </si>
  <si>
    <t>Inspector of turns</t>
  </si>
  <si>
    <t>Chief finish judge</t>
  </si>
  <si>
    <t>Starter</t>
  </si>
  <si>
    <t>Judge of
stroke</t>
  </si>
  <si>
    <t>Inspector
of turns</t>
  </si>
  <si>
    <t>Cheif
recorder</t>
  </si>
  <si>
    <t>Chief finish
judge</t>
  </si>
  <si>
    <t>Danish</t>
  </si>
  <si>
    <t>Leader package</t>
  </si>
  <si>
    <t>Extra individual starts</t>
  </si>
  <si>
    <t>Relay starts</t>
  </si>
  <si>
    <t>=</t>
  </si>
  <si>
    <t>English</t>
  </si>
  <si>
    <t>German</t>
  </si>
  <si>
    <t>Banedommer</t>
  </si>
  <si>
    <t>Vendedommer</t>
  </si>
  <si>
    <t>Ledende tidtager</t>
  </si>
  <si>
    <t>Ledende måldommer</t>
  </si>
  <si>
    <t>Chief recorder</t>
  </si>
  <si>
    <t>Schwimmrichter</t>
  </si>
  <si>
    <t>Wenderichter</t>
  </si>
  <si>
    <t>Zeitnehmerobmann</t>
  </si>
  <si>
    <t>Zielrichterobmann</t>
  </si>
  <si>
    <t>Expected arrival</t>
  </si>
  <si>
    <t>Postal code</t>
  </si>
  <si>
    <t>X-small</t>
  </si>
  <si>
    <t>Small</t>
  </si>
  <si>
    <t>Medium</t>
  </si>
  <si>
    <t>Large</t>
  </si>
  <si>
    <t>X-Large</t>
  </si>
  <si>
    <t>XX-Large</t>
  </si>
  <si>
    <t>Total</t>
  </si>
  <si>
    <t>Correct number
of t-shirt sizes?</t>
  </si>
  <si>
    <t>Officials translations</t>
  </si>
  <si>
    <t>Swimmers at</t>
  </si>
  <si>
    <t>Programs at</t>
  </si>
  <si>
    <t>We would like more programs!</t>
  </si>
  <si>
    <t>Extra UC</t>
  </si>
  <si>
    <t>Extra SD</t>
  </si>
  <si>
    <t>per day</t>
  </si>
  <si>
    <t>We will participate as part of a bigger team!</t>
  </si>
  <si>
    <t>NO</t>
  </si>
  <si>
    <t>Packages (see items under Seperate Ordering)</t>
  </si>
  <si>
    <t>Individual starts</t>
  </si>
  <si>
    <t>Name of team:</t>
  </si>
  <si>
    <t>4. Breakfast Friday</t>
  </si>
  <si>
    <t>5. Breakfast Saturday</t>
  </si>
  <si>
    <t>6. Breakfast Sunday</t>
  </si>
  <si>
    <t>7. Lunch Friday</t>
  </si>
  <si>
    <t>8. Lunch Saturday</t>
  </si>
  <si>
    <t>9. Lunch Sunday</t>
  </si>
  <si>
    <t>10. Dinner Friday</t>
  </si>
  <si>
    <t>11. Dinner Saturday</t>
  </si>
  <si>
    <t>piece(s)</t>
  </si>
  <si>
    <t>Start Community</t>
  </si>
  <si>
    <t>Summary</t>
  </si>
  <si>
    <t>Officials</t>
  </si>
  <si>
    <t>T-shirts</t>
  </si>
  <si>
    <t>Pool Information</t>
  </si>
  <si>
    <t>Breakfast Friday</t>
  </si>
  <si>
    <t>Breakfast Saturday</t>
  </si>
  <si>
    <t>Breakfast Sunday</t>
  </si>
  <si>
    <t>12. T-shirt</t>
  </si>
  <si>
    <t>Item 1-12</t>
  </si>
  <si>
    <t>Item 1-12 + 6 starts</t>
  </si>
  <si>
    <t>Separate Ordering</t>
  </si>
  <si>
    <t>Lunch Friday</t>
  </si>
  <si>
    <t>Lunch Saturday</t>
  </si>
  <si>
    <t>Lunch Sunday</t>
  </si>
  <si>
    <t>T-shirts total</t>
  </si>
  <si>
    <t>Dinner Friday</t>
  </si>
  <si>
    <t>Dinner Saturday</t>
  </si>
  <si>
    <t>Participants total</t>
  </si>
  <si>
    <t>Information</t>
  </si>
  <si>
    <t>Overnight to Saturday</t>
  </si>
  <si>
    <t>Overnight to Friday</t>
  </si>
  <si>
    <t>Overnight to Sunday</t>
  </si>
  <si>
    <t>Packed lunch, Sunday evening</t>
  </si>
  <si>
    <t>person(s)</t>
  </si>
  <si>
    <t>1. Overnight to Friday</t>
  </si>
  <si>
    <t>2. Overnight to Saturday</t>
  </si>
  <si>
    <t>3. Overnight to Sunday</t>
  </si>
  <si>
    <t>start(s)</t>
  </si>
  <si>
    <t>leader(s)</t>
  </si>
  <si>
    <t>swimmer(s)</t>
  </si>
  <si>
    <t>E-mail 2</t>
  </si>
  <si>
    <t>E-mail 3</t>
  </si>
  <si>
    <t>E-mail 1</t>
  </si>
  <si>
    <t>Comments or other information</t>
  </si>
  <si>
    <t>Team and contact Information</t>
  </si>
  <si>
    <t>Leder</t>
  </si>
  <si>
    <t>Pakke 1</t>
  </si>
  <si>
    <t>Pakke 2</t>
  </si>
  <si>
    <t>Pakke 3</t>
  </si>
  <si>
    <t>Indiv start</t>
  </si>
  <si>
    <t>Holdkap start</t>
  </si>
  <si>
    <t>Overnatning</t>
  </si>
  <si>
    <t>Morgenmad</t>
  </si>
  <si>
    <t>Middagsmad</t>
  </si>
  <si>
    <t>Aftensmad</t>
  </si>
  <si>
    <t>Madpakke</t>
  </si>
  <si>
    <t>T-shirt</t>
  </si>
  <si>
    <t>Baguettes</t>
  </si>
  <si>
    <t>Ekstra dommer</t>
  </si>
  <si>
    <t>Ekstra speaker</t>
  </si>
  <si>
    <t>Ekstra hjælper</t>
  </si>
  <si>
    <t>Ekstra start</t>
  </si>
  <si>
    <t>Pakke holdkap</t>
  </si>
  <si>
    <t>Ekstra programmer</t>
  </si>
  <si>
    <t>Klubnavn</t>
  </si>
  <si>
    <t>Kort klubnavn</t>
  </si>
  <si>
    <t>Kontaktperson</t>
  </si>
  <si>
    <t>Adresse</t>
  </si>
  <si>
    <t>Postnr/by</t>
  </si>
  <si>
    <t>Land</t>
  </si>
  <si>
    <t>Mobil</t>
  </si>
  <si>
    <t>E-mail</t>
  </si>
  <si>
    <t>Tilmeldingsdato</t>
  </si>
  <si>
    <t>Sprog</t>
  </si>
  <si>
    <t>Overnat fredag</t>
  </si>
  <si>
    <t>Overnat lørdag</t>
  </si>
  <si>
    <t>Overnat søndag</t>
  </si>
  <si>
    <t>Morgen fredag</t>
  </si>
  <si>
    <t>Morgen lørdag</t>
  </si>
  <si>
    <t>Morgen søndag</t>
  </si>
  <si>
    <t>Middag fredag</t>
  </si>
  <si>
    <t>Middag lørdag</t>
  </si>
  <si>
    <t>Middag søndag</t>
  </si>
  <si>
    <t>Aften fredag</t>
  </si>
  <si>
    <t>Aften lørdag</t>
  </si>
  <si>
    <t>Baugette torsdag</t>
  </si>
  <si>
    <t>Baugette fredag</t>
  </si>
  <si>
    <t>Baugette lørdag</t>
  </si>
  <si>
    <t>Svømmere SD</t>
  </si>
  <si>
    <t>Svømmere UC</t>
  </si>
  <si>
    <t>Startfællesskab 1</t>
  </si>
  <si>
    <t>Startfællesskab 2</t>
  </si>
  <si>
    <t>XS</t>
  </si>
  <si>
    <t>S</t>
  </si>
  <si>
    <t>M</t>
  </si>
  <si>
    <t>L</t>
  </si>
  <si>
    <t>XL</t>
  </si>
  <si>
    <t>XXL</t>
  </si>
  <si>
    <t>Ankomstdag</t>
  </si>
  <si>
    <t>Ankomsttid</t>
  </si>
  <si>
    <t>Afgangsdag</t>
  </si>
  <si>
    <t>Afgangstid</t>
  </si>
  <si>
    <t>Bemærkninger</t>
  </si>
  <si>
    <t>Holdkap, pakke</t>
  </si>
  <si>
    <t>Program, UC</t>
  </si>
  <si>
    <t>Program, SD</t>
  </si>
  <si>
    <t>List all teams that participate together:</t>
  </si>
  <si>
    <t>-</t>
  </si>
  <si>
    <t>Payment, total</t>
  </si>
  <si>
    <t>Sandwich, Thursday at arrival</t>
  </si>
  <si>
    <t>Registration is only valid once payment has been received - up to 7 days after registration.
The main contact person must be in Esbjerg during the meet. All e-mails entered will receive information regarding startlists and other practical information.
Registration shall be submitted together with event registration files to swimcup@esbjergsk.dk.
Bank transfer in DK
7686-0002432285
Payment from abroad
Swift / BIC code: FROSDK21
Iban: DK3897360002432285  
Name: Esbjerg Svømmeklub
Remember to note team name on the transfer.</t>
  </si>
  <si>
    <t>Registration, 24th Danish International Swim Cup  /  19th-21st of May 2023</t>
  </si>
  <si>
    <t>Deadline for registration 3rd of April 2023!</t>
  </si>
  <si>
    <t>Swimmer package</t>
  </si>
  <si>
    <t>Thursday/Friday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</si>
</sst>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DKK]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01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6" borderId="38" xfId="0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textRotation="90"/>
    </xf>
    <xf numFmtId="0" fontId="8" fillId="0" borderId="29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5" fillId="0" borderId="0" xfId="0" applyFont="1"/>
    <xf numFmtId="0" fontId="8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164" fontId="5" fillId="7" borderId="26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10" fillId="0" borderId="0" xfId="1" applyFill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164" fontId="8" fillId="0" borderId="37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6" borderId="9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164" fontId="8" fillId="0" borderId="0" xfId="0" applyNumberFormat="1" applyFont="1" applyAlignment="1">
      <alignment vertical="center"/>
    </xf>
    <xf numFmtId="0" fontId="8" fillId="0" borderId="34" xfId="0" applyFont="1" applyBorder="1" applyAlignment="1">
      <alignment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164" fontId="8" fillId="7" borderId="26" xfId="0" applyNumberFormat="1" applyFont="1" applyFill="1" applyBorder="1" applyAlignment="1">
      <alignment horizontal="right" vertical="center"/>
    </xf>
    <xf numFmtId="0" fontId="8" fillId="0" borderId="42" xfId="0" applyFont="1" applyBorder="1" applyAlignment="1">
      <alignment vertical="center"/>
    </xf>
    <xf numFmtId="0" fontId="8" fillId="6" borderId="18" xfId="0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4" fontId="8" fillId="0" borderId="18" xfId="0" applyNumberFormat="1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164" fontId="8" fillId="7" borderId="43" xfId="0" applyNumberFormat="1" applyFont="1" applyFill="1" applyBorder="1" applyAlignment="1">
      <alignment horizontal="right" vertical="center"/>
    </xf>
    <xf numFmtId="0" fontId="8" fillId="6" borderId="37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164" fontId="8" fillId="7" borderId="38" xfId="0" applyNumberFormat="1" applyFont="1" applyFill="1" applyBorder="1" applyAlignment="1">
      <alignment horizontal="right" vertical="center"/>
    </xf>
    <xf numFmtId="0" fontId="8" fillId="0" borderId="43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8" fillId="0" borderId="19" xfId="0" applyFont="1" applyBorder="1"/>
    <xf numFmtId="0" fontId="8" fillId="0" borderId="26" xfId="0" applyFont="1" applyBorder="1"/>
    <xf numFmtId="0" fontId="8" fillId="7" borderId="0" xfId="0" applyFont="1" applyFill="1" applyAlignment="1">
      <alignment horizontal="center" vertical="center"/>
    </xf>
    <xf numFmtId="0" fontId="8" fillId="7" borderId="3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6" borderId="17" xfId="0" applyFont="1" applyFill="1" applyBorder="1" applyAlignment="1">
      <alignment vertical="center"/>
    </xf>
    <xf numFmtId="0" fontId="8" fillId="6" borderId="14" xfId="0" applyFont="1" applyFill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10" fillId="6" borderId="1" xfId="1" applyFill="1" applyBorder="1" applyAlignment="1">
      <alignment horizontal="left" vertical="center"/>
    </xf>
    <xf numFmtId="0" fontId="10" fillId="6" borderId="16" xfId="1" applyFill="1" applyBorder="1" applyAlignment="1">
      <alignment horizontal="left" vertical="center"/>
    </xf>
    <xf numFmtId="0" fontId="10" fillId="6" borderId="11" xfId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/>
    </xf>
    <xf numFmtId="0" fontId="8" fillId="6" borderId="11" xfId="0" applyFont="1" applyFill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64" fontId="8" fillId="7" borderId="18" xfId="0" applyNumberFormat="1" applyFont="1" applyFill="1" applyBorder="1" applyAlignment="1">
      <alignment horizontal="center" vertical="center"/>
    </xf>
    <xf numFmtId="164" fontId="8" fillId="7" borderId="43" xfId="0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7" borderId="11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left" vertical="center"/>
    </xf>
    <xf numFmtId="0" fontId="8" fillId="6" borderId="15" xfId="0" applyFont="1" applyFill="1" applyBorder="1" applyAlignment="1">
      <alignment horizontal="left" vertical="center"/>
    </xf>
    <xf numFmtId="0" fontId="8" fillId="6" borderId="9" xfId="0" applyFont="1" applyFill="1" applyBorder="1" applyAlignment="1">
      <alignment horizontal="left" vertical="center"/>
    </xf>
    <xf numFmtId="0" fontId="8" fillId="6" borderId="1" xfId="0" quotePrefix="1" applyFont="1" applyFill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6" borderId="18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left" vertical="center"/>
    </xf>
    <xf numFmtId="0" fontId="8" fillId="3" borderId="37" xfId="0" applyFont="1" applyFill="1" applyBorder="1" applyAlignment="1">
      <alignment horizontal="left" vertical="center"/>
    </xf>
    <xf numFmtId="0" fontId="8" fillId="3" borderId="38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26" xfId="0" applyFont="1" applyFill="1" applyBorder="1" applyAlignment="1">
      <alignment horizontal="left" vertical="center"/>
    </xf>
    <xf numFmtId="0" fontId="8" fillId="3" borderId="39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40" xfId="0" applyFont="1" applyFill="1" applyBorder="1" applyAlignment="1">
      <alignment horizontal="left" vertical="center"/>
    </xf>
    <xf numFmtId="0" fontId="8" fillId="0" borderId="4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8" fillId="6" borderId="19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26" xfId="0" applyFont="1" applyFill="1" applyBorder="1" applyAlignment="1">
      <alignment horizontal="left" vertical="center"/>
    </xf>
    <xf numFmtId="0" fontId="8" fillId="6" borderId="42" xfId="0" applyFont="1" applyFill="1" applyBorder="1" applyAlignment="1">
      <alignment horizontal="left" vertical="center"/>
    </xf>
    <xf numFmtId="0" fontId="8" fillId="6" borderId="18" xfId="0" applyFont="1" applyFill="1" applyBorder="1" applyAlignment="1">
      <alignment horizontal="left" vertical="center"/>
    </xf>
    <xf numFmtId="0" fontId="8" fillId="6" borderId="43" xfId="0" applyFont="1" applyFill="1" applyBorder="1" applyAlignment="1">
      <alignment horizontal="left" vertical="center"/>
    </xf>
    <xf numFmtId="0" fontId="8" fillId="5" borderId="46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164" fontId="8" fillId="7" borderId="0" xfId="0" applyNumberFormat="1" applyFont="1" applyFill="1" applyAlignment="1">
      <alignment horizontal="center" vertical="center"/>
    </xf>
    <xf numFmtId="164" fontId="8" fillId="7" borderId="26" xfId="0" applyNumberFormat="1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top"/>
    </xf>
    <xf numFmtId="0" fontId="8" fillId="0" borderId="38" xfId="0" applyFont="1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26" xfId="0" applyFont="1" applyBorder="1" applyAlignment="1">
      <alignment horizontal="left" vertical="top"/>
    </xf>
    <xf numFmtId="0" fontId="8" fillId="0" borderId="42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43" xfId="0" applyFont="1" applyBorder="1" applyAlignment="1">
      <alignment horizontal="left" vertical="top"/>
    </xf>
    <xf numFmtId="0" fontId="8" fillId="0" borderId="37" xfId="0" applyFont="1" applyBorder="1" applyAlignment="1">
      <alignment vertical="center"/>
    </xf>
    <xf numFmtId="0" fontId="3" fillId="0" borderId="36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6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/>
    </xf>
    <xf numFmtId="0" fontId="8" fillId="7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64" fontId="8" fillId="7" borderId="0" xfId="0" applyNumberFormat="1" applyFont="1" applyFill="1" applyBorder="1" applyAlignment="1">
      <alignment horizontal="center" vertical="center"/>
    </xf>
    <xf numFmtId="0" fontId="8" fillId="0" borderId="18" xfId="0" applyFont="1" applyBorder="1"/>
    <xf numFmtId="0" fontId="8" fillId="0" borderId="18" xfId="0" applyFont="1" applyBorder="1" applyAlignment="1">
      <alignment horizontal="center"/>
    </xf>
    <xf numFmtId="0" fontId="1" fillId="0" borderId="36" xfId="0" applyFont="1" applyBorder="1" applyAlignment="1">
      <alignment horizontal="left" vertical="top"/>
    </xf>
    <xf numFmtId="0" fontId="1" fillId="6" borderId="13" xfId="0" applyFont="1" applyFill="1" applyBorder="1" applyAlignment="1">
      <alignment vertical="center"/>
    </xf>
  </cellXfs>
  <cellStyles count="2">
    <cellStyle name="Link" xfId="1" builtinId="8" customBuiltin="1"/>
    <cellStyle name="Normal" xfId="0" builtinId="0"/>
  </cellStyles>
  <dxfs count="0"/>
  <tableStyles count="0" defaultTableStyle="TableStyleMedium2" defaultPivotStyle="PivotStyleLight16"/>
  <colors>
    <mruColors>
      <color rgb="FFFF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149514</xdr:colOff>
      <xdr:row>0</xdr:row>
      <xdr:rowOff>1</xdr:rowOff>
    </xdr:from>
    <xdr:to>
      <xdr:col>32</xdr:col>
      <xdr:colOff>114300</xdr:colOff>
      <xdr:row>2</xdr:row>
      <xdr:rowOff>161926</xdr:rowOff>
    </xdr:to>
    <xdr:pic>
      <xdr:nvPicPr>
        <xdr:cNvPr id="2" name="Billede 2">
          <a:extLst>
            <a:ext uri="{FF2B5EF4-FFF2-40B4-BE49-F238E27FC236}">
              <a16:creationId xmlns:a16="http://schemas.microsoft.com/office/drawing/2014/main" id="{599B77A0-AFC4-4AE2-ABF7-ECC9625EF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1539" y="1"/>
          <a:ext cx="1393536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1"/>
  <sheetViews>
    <sheetView tabSelected="1" zoomScaleNormal="100" workbookViewId="0">
      <selection sqref="A1:AF1"/>
    </sheetView>
  </sheetViews>
  <sheetFormatPr defaultRowHeight="12.75" x14ac:dyDescent="0.2"/>
  <cols>
    <col min="1" max="1" width="30.85546875" style="1" customWidth="1"/>
    <col min="2" max="2" width="5.140625" style="1" customWidth="1"/>
    <col min="3" max="3" width="15.7109375" style="1" customWidth="1"/>
    <col min="4" max="4" width="10.85546875" style="1" customWidth="1"/>
    <col min="5" max="5" width="3.5703125" style="1" customWidth="1"/>
    <col min="6" max="6" width="13.140625" style="1" bestFit="1" customWidth="1"/>
    <col min="7" max="11" width="3.5703125" style="1" customWidth="1"/>
    <col min="12" max="12" width="6.5703125" style="1" customWidth="1"/>
    <col min="13" max="14" width="3.5703125" style="1" customWidth="1"/>
    <col min="15" max="27" width="3.5703125" style="3" customWidth="1"/>
    <col min="28" max="28" width="7.140625" style="3" customWidth="1"/>
    <col min="29" max="32" width="10.7109375" style="2" customWidth="1"/>
    <col min="33" max="33" width="7" style="2" bestFit="1" customWidth="1"/>
    <col min="34" max="34" width="18.5703125" style="1" bestFit="1" customWidth="1"/>
    <col min="35" max="35" width="15.42578125" style="1" bestFit="1" customWidth="1"/>
    <col min="36" max="36" width="16.85546875" style="1" bestFit="1" customWidth="1"/>
    <col min="37" max="16384" width="9.140625" style="1"/>
  </cols>
  <sheetData>
    <row r="1" spans="1:36" ht="20.25" x14ac:dyDescent="0.2">
      <c r="A1" s="95" t="s">
        <v>174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36" ht="18" x14ac:dyDescent="0.2">
      <c r="A2" s="96" t="s">
        <v>175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6" ht="1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36" ht="15" customHeight="1" thickBot="1" x14ac:dyDescent="0.25">
      <c r="A4" s="69" t="s">
        <v>107</v>
      </c>
      <c r="B4" s="69"/>
      <c r="C4" s="69"/>
      <c r="D4" s="69"/>
      <c r="E4" s="4"/>
      <c r="F4" s="69" t="s">
        <v>74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1"/>
      <c r="AH4" s="135" t="s">
        <v>51</v>
      </c>
      <c r="AI4" s="135"/>
      <c r="AJ4" s="135"/>
    </row>
    <row r="5" spans="1:36" ht="15" customHeight="1" x14ac:dyDescent="0.2">
      <c r="A5" s="28" t="s">
        <v>0</v>
      </c>
      <c r="B5" s="106"/>
      <c r="C5" s="107"/>
      <c r="D5" s="108"/>
      <c r="E5" s="29"/>
      <c r="F5" s="113" t="s">
        <v>7</v>
      </c>
      <c r="G5" s="114"/>
      <c r="H5" s="114"/>
      <c r="I5" s="114"/>
      <c r="J5" s="114"/>
      <c r="K5" s="114"/>
      <c r="L5" s="115"/>
      <c r="M5" s="158" t="s">
        <v>9</v>
      </c>
      <c r="N5" s="99"/>
      <c r="O5" s="99"/>
      <c r="P5" s="159"/>
      <c r="Q5" s="98" t="s">
        <v>8</v>
      </c>
      <c r="R5" s="99"/>
      <c r="S5" s="99"/>
      <c r="T5" s="159"/>
      <c r="U5" s="98" t="s">
        <v>10</v>
      </c>
      <c r="V5" s="99"/>
      <c r="W5" s="99"/>
      <c r="X5" s="100"/>
      <c r="Y5" s="70" t="s">
        <v>13</v>
      </c>
      <c r="Z5" s="71"/>
      <c r="AA5" s="72" t="s">
        <v>16</v>
      </c>
      <c r="AB5" s="73"/>
      <c r="AC5" s="73"/>
      <c r="AD5" s="73"/>
      <c r="AE5" s="73"/>
      <c r="AF5" s="74"/>
      <c r="AG5" s="1"/>
      <c r="AH5" s="5" t="s">
        <v>25</v>
      </c>
      <c r="AI5" s="5" t="s">
        <v>30</v>
      </c>
      <c r="AJ5" s="5" t="s">
        <v>31</v>
      </c>
    </row>
    <row r="6" spans="1:36" ht="15" customHeight="1" x14ac:dyDescent="0.2">
      <c r="A6" s="30" t="s">
        <v>1</v>
      </c>
      <c r="B6" s="83"/>
      <c r="C6" s="84"/>
      <c r="D6" s="85"/>
      <c r="E6" s="29"/>
      <c r="F6" s="116"/>
      <c r="G6" s="117"/>
      <c r="H6" s="117"/>
      <c r="I6" s="117"/>
      <c r="J6" s="117"/>
      <c r="K6" s="117"/>
      <c r="L6" s="118"/>
      <c r="M6" s="162" t="s">
        <v>11</v>
      </c>
      <c r="N6" s="127"/>
      <c r="O6" s="102" t="s">
        <v>12</v>
      </c>
      <c r="P6" s="127"/>
      <c r="Q6" s="102" t="s">
        <v>11</v>
      </c>
      <c r="R6" s="127"/>
      <c r="S6" s="102" t="s">
        <v>12</v>
      </c>
      <c r="T6" s="127"/>
      <c r="U6" s="102" t="s">
        <v>11</v>
      </c>
      <c r="V6" s="127"/>
      <c r="W6" s="102" t="s">
        <v>12</v>
      </c>
      <c r="X6" s="103"/>
      <c r="Y6" s="136" t="s">
        <v>14</v>
      </c>
      <c r="Z6" s="138" t="s">
        <v>15</v>
      </c>
      <c r="AA6" s="150" t="s">
        <v>21</v>
      </c>
      <c r="AB6" s="151"/>
      <c r="AC6" s="156" t="s">
        <v>22</v>
      </c>
      <c r="AD6" s="156" t="s">
        <v>23</v>
      </c>
      <c r="AE6" s="154" t="s">
        <v>24</v>
      </c>
      <c r="AF6" s="75" t="s">
        <v>20</v>
      </c>
      <c r="AG6" s="1"/>
      <c r="AH6" s="1" t="s">
        <v>32</v>
      </c>
      <c r="AI6" s="1" t="s">
        <v>17</v>
      </c>
      <c r="AJ6" s="1" t="s">
        <v>37</v>
      </c>
    </row>
    <row r="7" spans="1:36" ht="15" customHeight="1" x14ac:dyDescent="0.2">
      <c r="A7" s="30" t="s">
        <v>2</v>
      </c>
      <c r="B7" s="83"/>
      <c r="C7" s="84"/>
      <c r="D7" s="85"/>
      <c r="E7" s="29"/>
      <c r="F7" s="119"/>
      <c r="G7" s="120"/>
      <c r="H7" s="120"/>
      <c r="I7" s="120"/>
      <c r="J7" s="120"/>
      <c r="K7" s="120"/>
      <c r="L7" s="121"/>
      <c r="M7" s="163"/>
      <c r="N7" s="128"/>
      <c r="O7" s="104"/>
      <c r="P7" s="128"/>
      <c r="Q7" s="104"/>
      <c r="R7" s="128"/>
      <c r="S7" s="104"/>
      <c r="T7" s="128"/>
      <c r="U7" s="104"/>
      <c r="V7" s="128"/>
      <c r="W7" s="104"/>
      <c r="X7" s="105"/>
      <c r="Y7" s="137"/>
      <c r="Z7" s="139"/>
      <c r="AA7" s="152"/>
      <c r="AB7" s="153"/>
      <c r="AC7" s="157"/>
      <c r="AD7" s="157"/>
      <c r="AE7" s="155"/>
      <c r="AF7" s="76"/>
      <c r="AG7" s="1"/>
      <c r="AH7" s="1" t="s">
        <v>33</v>
      </c>
      <c r="AI7" s="1" t="s">
        <v>18</v>
      </c>
      <c r="AJ7" s="1" t="s">
        <v>38</v>
      </c>
    </row>
    <row r="8" spans="1:36" ht="15" customHeight="1" x14ac:dyDescent="0.2">
      <c r="A8" s="30" t="s">
        <v>3</v>
      </c>
      <c r="B8" s="83"/>
      <c r="C8" s="84"/>
      <c r="D8" s="85"/>
      <c r="E8" s="29"/>
      <c r="F8" s="77"/>
      <c r="G8" s="78"/>
      <c r="H8" s="78"/>
      <c r="I8" s="78"/>
      <c r="J8" s="78"/>
      <c r="K8" s="78"/>
      <c r="L8" s="79"/>
      <c r="M8" s="123"/>
      <c r="N8" s="122"/>
      <c r="O8" s="86"/>
      <c r="P8" s="122"/>
      <c r="Q8" s="86"/>
      <c r="R8" s="122"/>
      <c r="S8" s="86"/>
      <c r="T8" s="122"/>
      <c r="U8" s="86"/>
      <c r="V8" s="122"/>
      <c r="W8" s="86"/>
      <c r="X8" s="87"/>
      <c r="Y8" s="31"/>
      <c r="Z8" s="7"/>
      <c r="AA8" s="123"/>
      <c r="AB8" s="122"/>
      <c r="AC8" s="6"/>
      <c r="AD8" s="6"/>
      <c r="AE8" s="15"/>
      <c r="AF8" s="7"/>
      <c r="AG8" s="1"/>
      <c r="AH8" s="1" t="s">
        <v>34</v>
      </c>
      <c r="AI8" s="1" t="s">
        <v>36</v>
      </c>
      <c r="AJ8" s="1" t="s">
        <v>39</v>
      </c>
    </row>
    <row r="9" spans="1:36" ht="15" customHeight="1" x14ac:dyDescent="0.2">
      <c r="A9" s="30" t="s">
        <v>42</v>
      </c>
      <c r="B9" s="83"/>
      <c r="C9" s="84"/>
      <c r="D9" s="85"/>
      <c r="E9" s="29"/>
      <c r="F9" s="77"/>
      <c r="G9" s="78"/>
      <c r="H9" s="78"/>
      <c r="I9" s="78"/>
      <c r="J9" s="78"/>
      <c r="K9" s="78"/>
      <c r="L9" s="79"/>
      <c r="M9" s="123"/>
      <c r="N9" s="122"/>
      <c r="O9" s="86"/>
      <c r="P9" s="122"/>
      <c r="Q9" s="86"/>
      <c r="R9" s="122"/>
      <c r="S9" s="86"/>
      <c r="T9" s="122"/>
      <c r="U9" s="86"/>
      <c r="V9" s="122"/>
      <c r="W9" s="86"/>
      <c r="X9" s="87"/>
      <c r="Y9" s="31"/>
      <c r="Z9" s="7"/>
      <c r="AA9" s="123"/>
      <c r="AB9" s="122"/>
      <c r="AC9" s="6"/>
      <c r="AD9" s="6"/>
      <c r="AE9" s="15"/>
      <c r="AF9" s="7"/>
      <c r="AG9" s="1"/>
      <c r="AH9" s="1" t="s">
        <v>35</v>
      </c>
      <c r="AI9" s="1" t="s">
        <v>19</v>
      </c>
      <c r="AJ9" s="1" t="s">
        <v>40</v>
      </c>
    </row>
    <row r="10" spans="1:36" ht="15" customHeight="1" x14ac:dyDescent="0.2">
      <c r="A10" s="30" t="s">
        <v>4</v>
      </c>
      <c r="B10" s="83"/>
      <c r="C10" s="84"/>
      <c r="D10" s="85"/>
      <c r="E10" s="29"/>
      <c r="F10" s="77"/>
      <c r="G10" s="78"/>
      <c r="H10" s="78"/>
      <c r="I10" s="78"/>
      <c r="J10" s="78"/>
      <c r="K10" s="78"/>
      <c r="L10" s="79"/>
      <c r="M10" s="123"/>
      <c r="N10" s="122"/>
      <c r="O10" s="86"/>
      <c r="P10" s="122"/>
      <c r="Q10" s="86"/>
      <c r="R10" s="122"/>
      <c r="S10" s="86"/>
      <c r="T10" s="122"/>
      <c r="U10" s="86"/>
      <c r="V10" s="122"/>
      <c r="W10" s="86"/>
      <c r="X10" s="87"/>
      <c r="Y10" s="31"/>
      <c r="Z10" s="7"/>
      <c r="AA10" s="123"/>
      <c r="AB10" s="122"/>
      <c r="AC10" s="6"/>
      <c r="AD10" s="6"/>
      <c r="AE10" s="15"/>
      <c r="AF10" s="7"/>
      <c r="AG10" s="1"/>
      <c r="AH10" s="1" t="s">
        <v>20</v>
      </c>
      <c r="AI10" s="1" t="s">
        <v>20</v>
      </c>
      <c r="AJ10" s="1" t="s">
        <v>20</v>
      </c>
    </row>
    <row r="11" spans="1:36" ht="15" customHeight="1" x14ac:dyDescent="0.2">
      <c r="A11" s="30" t="s">
        <v>5</v>
      </c>
      <c r="B11" s="109"/>
      <c r="C11" s="84"/>
      <c r="D11" s="85"/>
      <c r="E11" s="32"/>
      <c r="F11" s="77"/>
      <c r="G11" s="78"/>
      <c r="H11" s="78"/>
      <c r="I11" s="78"/>
      <c r="J11" s="78"/>
      <c r="K11" s="78"/>
      <c r="L11" s="79"/>
      <c r="M11" s="123"/>
      <c r="N11" s="122"/>
      <c r="O11" s="86"/>
      <c r="P11" s="122"/>
      <c r="Q11" s="86"/>
      <c r="R11" s="122"/>
      <c r="S11" s="86"/>
      <c r="T11" s="122"/>
      <c r="U11" s="86"/>
      <c r="V11" s="122"/>
      <c r="W11" s="86"/>
      <c r="X11" s="87"/>
      <c r="Y11" s="31"/>
      <c r="Z11" s="7"/>
      <c r="AA11" s="123"/>
      <c r="AB11" s="122"/>
      <c r="AC11" s="6"/>
      <c r="AD11" s="6"/>
      <c r="AE11" s="15"/>
      <c r="AF11" s="7"/>
      <c r="AG11" s="1"/>
    </row>
    <row r="12" spans="1:36" ht="15" customHeight="1" x14ac:dyDescent="0.2">
      <c r="A12" s="30" t="s">
        <v>105</v>
      </c>
      <c r="B12" s="80"/>
      <c r="C12" s="81"/>
      <c r="D12" s="82"/>
      <c r="E12" s="29"/>
      <c r="F12" s="77"/>
      <c r="G12" s="78"/>
      <c r="H12" s="78"/>
      <c r="I12" s="78"/>
      <c r="J12" s="78"/>
      <c r="K12" s="78"/>
      <c r="L12" s="79"/>
      <c r="M12" s="123"/>
      <c r="N12" s="122"/>
      <c r="O12" s="86"/>
      <c r="P12" s="122"/>
      <c r="Q12" s="86"/>
      <c r="R12" s="122"/>
      <c r="S12" s="86"/>
      <c r="T12" s="122"/>
      <c r="U12" s="86"/>
      <c r="V12" s="122"/>
      <c r="W12" s="86"/>
      <c r="X12" s="87"/>
      <c r="Y12" s="31"/>
      <c r="Z12" s="7"/>
      <c r="AA12" s="123"/>
      <c r="AB12" s="122"/>
      <c r="AC12" s="6"/>
      <c r="AD12" s="6"/>
      <c r="AE12" s="15"/>
      <c r="AF12" s="7"/>
      <c r="AG12" s="1"/>
    </row>
    <row r="13" spans="1:36" ht="15" customHeight="1" x14ac:dyDescent="0.2">
      <c r="A13" s="30" t="s">
        <v>103</v>
      </c>
      <c r="B13" s="80"/>
      <c r="C13" s="81"/>
      <c r="D13" s="82"/>
      <c r="E13" s="29"/>
      <c r="F13" s="77"/>
      <c r="G13" s="78"/>
      <c r="H13" s="78"/>
      <c r="I13" s="78"/>
      <c r="J13" s="78"/>
      <c r="K13" s="78"/>
      <c r="L13" s="79"/>
      <c r="M13" s="20"/>
      <c r="N13" s="21"/>
      <c r="O13" s="15"/>
      <c r="P13" s="21"/>
      <c r="Q13" s="15"/>
      <c r="R13" s="21"/>
      <c r="S13" s="15"/>
      <c r="T13" s="21"/>
      <c r="U13" s="15"/>
      <c r="V13" s="21"/>
      <c r="W13" s="15"/>
      <c r="X13" s="33"/>
      <c r="Y13" s="31"/>
      <c r="Z13" s="7"/>
      <c r="AA13" s="20"/>
      <c r="AB13" s="21"/>
      <c r="AC13" s="6"/>
      <c r="AD13" s="6"/>
      <c r="AE13" s="15"/>
      <c r="AF13" s="7"/>
      <c r="AG13" s="1"/>
    </row>
    <row r="14" spans="1:36" ht="15" customHeight="1" x14ac:dyDescent="0.2">
      <c r="A14" s="30" t="s">
        <v>104</v>
      </c>
      <c r="B14" s="80"/>
      <c r="C14" s="81"/>
      <c r="D14" s="82"/>
      <c r="E14" s="29"/>
      <c r="F14" s="77"/>
      <c r="G14" s="78"/>
      <c r="H14" s="78"/>
      <c r="I14" s="78"/>
      <c r="J14" s="78"/>
      <c r="K14" s="78"/>
      <c r="L14" s="79"/>
      <c r="M14" s="20"/>
      <c r="N14" s="21"/>
      <c r="O14" s="15"/>
      <c r="P14" s="21"/>
      <c r="Q14" s="15"/>
      <c r="R14" s="21"/>
      <c r="S14" s="15"/>
      <c r="T14" s="21"/>
      <c r="U14" s="15"/>
      <c r="V14" s="21"/>
      <c r="W14" s="15"/>
      <c r="X14" s="33"/>
      <c r="Y14" s="31"/>
      <c r="Z14" s="7"/>
      <c r="AA14" s="20"/>
      <c r="AB14" s="21"/>
      <c r="AC14" s="6"/>
      <c r="AD14" s="6"/>
      <c r="AE14" s="15"/>
      <c r="AF14" s="7"/>
      <c r="AG14" s="1"/>
    </row>
    <row r="15" spans="1:36" ht="15" customHeight="1" x14ac:dyDescent="0.2">
      <c r="A15" s="30" t="s">
        <v>6</v>
      </c>
      <c r="B15" s="83"/>
      <c r="C15" s="84"/>
      <c r="D15" s="85"/>
      <c r="E15" s="4"/>
      <c r="F15" s="77"/>
      <c r="G15" s="78"/>
      <c r="H15" s="78"/>
      <c r="I15" s="78"/>
      <c r="J15" s="78"/>
      <c r="K15" s="78"/>
      <c r="L15" s="79"/>
      <c r="M15" s="123"/>
      <c r="N15" s="122"/>
      <c r="O15" s="86"/>
      <c r="P15" s="122"/>
      <c r="Q15" s="86"/>
      <c r="R15" s="122"/>
      <c r="S15" s="86"/>
      <c r="T15" s="122"/>
      <c r="U15" s="86"/>
      <c r="V15" s="122"/>
      <c r="W15" s="86"/>
      <c r="X15" s="87"/>
      <c r="Y15" s="31"/>
      <c r="Z15" s="7"/>
      <c r="AA15" s="123"/>
      <c r="AB15" s="122"/>
      <c r="AC15" s="6"/>
      <c r="AD15" s="6"/>
      <c r="AE15" s="15"/>
      <c r="AF15" s="7"/>
      <c r="AG15" s="1"/>
    </row>
    <row r="16" spans="1:36" ht="15" customHeight="1" thickBot="1" x14ac:dyDescent="0.25">
      <c r="A16" s="34" t="s">
        <v>41</v>
      </c>
      <c r="B16" s="200" t="s">
        <v>177</v>
      </c>
      <c r="C16" s="67"/>
      <c r="D16" s="68"/>
      <c r="E16" s="4"/>
      <c r="F16" s="140"/>
      <c r="G16" s="141"/>
      <c r="H16" s="141"/>
      <c r="I16" s="141"/>
      <c r="J16" s="141"/>
      <c r="K16" s="141"/>
      <c r="L16" s="142"/>
      <c r="M16" s="124"/>
      <c r="N16" s="125"/>
      <c r="O16" s="126"/>
      <c r="P16" s="125"/>
      <c r="Q16" s="126"/>
      <c r="R16" s="125"/>
      <c r="S16" s="126"/>
      <c r="T16" s="125"/>
      <c r="U16" s="126"/>
      <c r="V16" s="125"/>
      <c r="W16" s="126"/>
      <c r="X16" s="143"/>
      <c r="Y16" s="35"/>
      <c r="Z16" s="9"/>
      <c r="AA16" s="124"/>
      <c r="AB16" s="125"/>
      <c r="AC16" s="8"/>
      <c r="AD16" s="8"/>
      <c r="AE16" s="16"/>
      <c r="AF16" s="9"/>
      <c r="AG16" s="1"/>
    </row>
    <row r="17" spans="1:33" ht="1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G17" s="1"/>
    </row>
    <row r="18" spans="1:33" ht="15" customHeight="1" thickBot="1" x14ac:dyDescent="0.25">
      <c r="A18" s="69" t="s">
        <v>60</v>
      </c>
      <c r="B18" s="69"/>
      <c r="C18" s="69"/>
      <c r="D18" s="69"/>
      <c r="E18" s="69"/>
      <c r="F18" s="69"/>
      <c r="G18" s="36"/>
      <c r="H18" s="69" t="s">
        <v>75</v>
      </c>
      <c r="I18" s="69"/>
      <c r="J18" s="69"/>
      <c r="K18" s="69"/>
      <c r="L18" s="69"/>
      <c r="M18" s="10"/>
      <c r="N18" s="66" t="s">
        <v>76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2"/>
      <c r="AA18" s="2"/>
      <c r="AB18" s="69" t="s">
        <v>72</v>
      </c>
      <c r="AC18" s="69"/>
      <c r="AD18" s="69"/>
      <c r="AE18" s="69"/>
      <c r="AF18" s="69"/>
      <c r="AG18" s="1"/>
    </row>
    <row r="19" spans="1:33" ht="15" customHeight="1" x14ac:dyDescent="0.2">
      <c r="A19" s="37" t="s">
        <v>26</v>
      </c>
      <c r="B19" s="38" t="s">
        <v>81</v>
      </c>
      <c r="C19" s="38"/>
      <c r="D19" s="39">
        <f>'Input-output'!A2</f>
        <v>995</v>
      </c>
      <c r="E19" s="39"/>
      <c r="F19" s="11" t="str">
        <f>"save "&amp;-D19+D33+D34+D35+D37+D38+D39+D41+D42+D43+D45+D46+D48&amp;" DKK"</f>
        <v>save 115 DKK</v>
      </c>
      <c r="G19" s="40"/>
      <c r="H19" s="28" t="s">
        <v>43</v>
      </c>
      <c r="I19" s="41"/>
      <c r="J19" s="41"/>
      <c r="K19" s="41"/>
      <c r="L19" s="42"/>
      <c r="M19" s="14"/>
      <c r="N19" s="43"/>
      <c r="O19" s="44" t="s">
        <v>52</v>
      </c>
      <c r="P19" s="44"/>
      <c r="Q19" s="44"/>
      <c r="R19" s="44"/>
      <c r="S19" s="44"/>
      <c r="T19" s="44"/>
      <c r="U19" s="44"/>
      <c r="V19" s="44" t="s">
        <v>53</v>
      </c>
      <c r="W19" s="44"/>
      <c r="X19" s="44"/>
      <c r="Y19" s="44"/>
      <c r="Z19" s="11"/>
      <c r="AA19" s="2"/>
      <c r="AB19" s="91" t="s">
        <v>58</v>
      </c>
      <c r="AC19" s="92"/>
      <c r="AD19" s="92"/>
      <c r="AE19" s="92"/>
      <c r="AF19" s="17" t="s">
        <v>59</v>
      </c>
      <c r="AG19" s="1"/>
    </row>
    <row r="20" spans="1:33" ht="15" customHeight="1" x14ac:dyDescent="0.2">
      <c r="A20" s="60" t="s">
        <v>176</v>
      </c>
      <c r="B20" s="4" t="s">
        <v>82</v>
      </c>
      <c r="C20" s="4"/>
      <c r="D20" s="45">
        <f>'Input-output'!B2</f>
        <v>1295</v>
      </c>
      <c r="E20" s="45"/>
      <c r="F20" s="12" t="str">
        <f>"save "&amp;-D20+D30*6+D33+D34+D35+D37+D38+D39+D41+D42+D43+D45+D46+D48&amp;" DKK"</f>
        <v>save 415 DKK</v>
      </c>
      <c r="G20" s="4"/>
      <c r="H20" s="30" t="s">
        <v>44</v>
      </c>
      <c r="I20" s="46"/>
      <c r="J20" s="46"/>
      <c r="K20" s="46"/>
      <c r="L20" s="47"/>
      <c r="M20" s="2"/>
      <c r="N20" s="13"/>
      <c r="O20" s="29" t="s">
        <v>14</v>
      </c>
      <c r="P20" s="29"/>
      <c r="Q20" s="97"/>
      <c r="R20" s="97"/>
      <c r="S20" s="2"/>
      <c r="T20" s="2"/>
      <c r="U20" s="2"/>
      <c r="V20" s="164" t="s">
        <v>14</v>
      </c>
      <c r="W20" s="164"/>
      <c r="X20" s="64">
        <f>IF(Q20&gt;0,ROUNDDOWN((Q20+1)/10,0)+1,0)</f>
        <v>0</v>
      </c>
      <c r="Y20" s="64"/>
      <c r="Z20" s="12"/>
      <c r="AA20" s="2"/>
      <c r="AB20" s="25"/>
      <c r="AC20" s="4"/>
      <c r="AD20" s="4"/>
      <c r="AE20" s="4"/>
      <c r="AF20" s="40"/>
      <c r="AG20" s="1"/>
    </row>
    <row r="21" spans="1:33" ht="15" customHeight="1" x14ac:dyDescent="0.2">
      <c r="A21" s="25"/>
      <c r="B21" s="4"/>
      <c r="C21" s="4"/>
      <c r="D21" s="45"/>
      <c r="E21" s="45"/>
      <c r="F21" s="12"/>
      <c r="G21" s="4"/>
      <c r="H21" s="30" t="s">
        <v>45</v>
      </c>
      <c r="I21" s="46"/>
      <c r="J21" s="46"/>
      <c r="K21" s="46"/>
      <c r="L21" s="47"/>
      <c r="M21" s="2"/>
      <c r="N21" s="13"/>
      <c r="O21" s="29" t="s">
        <v>15</v>
      </c>
      <c r="P21" s="29"/>
      <c r="Q21" s="97"/>
      <c r="R21" s="97"/>
      <c r="S21" s="2"/>
      <c r="T21" s="2"/>
      <c r="U21" s="2"/>
      <c r="V21" s="164" t="s">
        <v>15</v>
      </c>
      <c r="W21" s="164"/>
      <c r="X21" s="64">
        <f>IF(Q21&gt;0,ROUNDDOWN((Q21+1)/10,0)+1,0)</f>
        <v>0</v>
      </c>
      <c r="Y21" s="64"/>
      <c r="Z21" s="12"/>
      <c r="AA21" s="2"/>
      <c r="AB21" s="13" t="s">
        <v>62</v>
      </c>
      <c r="AC21" s="4"/>
      <c r="AD21" s="4"/>
      <c r="AE21" s="4"/>
      <c r="AF21" s="40"/>
      <c r="AG21" s="1"/>
    </row>
    <row r="22" spans="1:33" ht="15" customHeight="1" x14ac:dyDescent="0.2">
      <c r="A22" s="62"/>
      <c r="F22" s="63"/>
      <c r="G22" s="4"/>
      <c r="H22" s="30" t="s">
        <v>46</v>
      </c>
      <c r="I22" s="46"/>
      <c r="J22" s="46"/>
      <c r="K22" s="46"/>
      <c r="L22" s="47"/>
      <c r="M22" s="2"/>
      <c r="N22" s="13"/>
      <c r="O22" s="29" t="s">
        <v>49</v>
      </c>
      <c r="P22" s="29"/>
      <c r="Q22" s="64">
        <f>SUM(Q20:Q21)</f>
        <v>0</v>
      </c>
      <c r="R22" s="64"/>
      <c r="S22" s="2"/>
      <c r="T22" s="2"/>
      <c r="U22" s="2"/>
      <c r="V22" s="164" t="s">
        <v>49</v>
      </c>
      <c r="W22" s="164"/>
      <c r="X22" s="64">
        <f>SUM(X20:X21)</f>
        <v>0</v>
      </c>
      <c r="Y22" s="64"/>
      <c r="Z22" s="12"/>
      <c r="AA22" s="2"/>
      <c r="AB22" s="144"/>
      <c r="AC22" s="145"/>
      <c r="AD22" s="145"/>
      <c r="AE22" s="145"/>
      <c r="AF22" s="146"/>
      <c r="AG22" s="1"/>
    </row>
    <row r="23" spans="1:33" ht="15" customHeight="1" x14ac:dyDescent="0.2">
      <c r="A23" s="25" t="s">
        <v>26</v>
      </c>
      <c r="B23" s="48"/>
      <c r="C23" s="45" t="s">
        <v>101</v>
      </c>
      <c r="D23" s="45">
        <f>'Input-output'!A2</f>
        <v>995</v>
      </c>
      <c r="E23" s="2" t="s">
        <v>29</v>
      </c>
      <c r="F23" s="49">
        <f>B23*D23</f>
        <v>0</v>
      </c>
      <c r="G23" s="4"/>
      <c r="H23" s="30" t="s">
        <v>47</v>
      </c>
      <c r="I23" s="46"/>
      <c r="J23" s="46"/>
      <c r="K23" s="46"/>
      <c r="L23" s="47"/>
      <c r="M23" s="2"/>
      <c r="N23" s="14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12"/>
      <c r="AA23" s="2"/>
      <c r="AB23" s="14"/>
      <c r="AD23" s="4"/>
      <c r="AE23" s="4"/>
      <c r="AF23" s="40"/>
      <c r="AG23" s="1"/>
    </row>
    <row r="24" spans="1:33" ht="15" customHeight="1" x14ac:dyDescent="0.2">
      <c r="A24" s="60" t="s">
        <v>176</v>
      </c>
      <c r="B24" s="48"/>
      <c r="C24" s="4" t="s">
        <v>102</v>
      </c>
      <c r="D24" s="45">
        <f>'Input-output'!B2</f>
        <v>1295</v>
      </c>
      <c r="E24" s="2" t="s">
        <v>29</v>
      </c>
      <c r="F24" s="49">
        <f>B24*D24</f>
        <v>0</v>
      </c>
      <c r="G24" s="4"/>
      <c r="H24" s="30" t="s">
        <v>48</v>
      </c>
      <c r="I24" s="46"/>
      <c r="J24" s="46"/>
      <c r="K24" s="46"/>
      <c r="L24" s="47"/>
      <c r="M24" s="2"/>
      <c r="N24" s="25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2"/>
      <c r="AA24" s="2"/>
      <c r="AB24" s="23" t="s">
        <v>169</v>
      </c>
      <c r="AD24" s="4"/>
      <c r="AE24" s="4"/>
      <c r="AF24" s="40"/>
      <c r="AG24" s="1"/>
    </row>
    <row r="25" spans="1:33" ht="15" customHeight="1" x14ac:dyDescent="0.2">
      <c r="A25" s="62"/>
      <c r="F25" s="63"/>
      <c r="G25" s="4"/>
      <c r="H25" s="30" t="s">
        <v>49</v>
      </c>
      <c r="I25" s="46"/>
      <c r="J25" s="46"/>
      <c r="K25" s="46"/>
      <c r="L25" s="22">
        <f>SUM(L19:L24)</f>
        <v>0</v>
      </c>
      <c r="M25" s="2"/>
      <c r="N25" s="13" t="s">
        <v>54</v>
      </c>
      <c r="O25" s="29"/>
      <c r="P25" s="29"/>
      <c r="Q25" s="2"/>
      <c r="R25" s="2"/>
      <c r="S25" s="2"/>
      <c r="T25" s="2"/>
      <c r="U25" s="2"/>
      <c r="V25" s="2"/>
      <c r="W25" s="2"/>
      <c r="X25" s="2"/>
      <c r="Y25" s="2"/>
      <c r="Z25" s="12"/>
      <c r="AA25" s="2"/>
      <c r="AB25" s="144"/>
      <c r="AC25" s="145"/>
      <c r="AD25" s="145"/>
      <c r="AE25" s="145"/>
      <c r="AF25" s="146"/>
      <c r="AG25" s="1"/>
    </row>
    <row r="26" spans="1:33" ht="15" customHeight="1" x14ac:dyDescent="0.2">
      <c r="A26" s="25" t="s">
        <v>27</v>
      </c>
      <c r="B26" s="48"/>
      <c r="C26" s="4" t="s">
        <v>100</v>
      </c>
      <c r="D26" s="45">
        <f>'Input-output'!P2</f>
        <v>80</v>
      </c>
      <c r="E26" s="2" t="s">
        <v>29</v>
      </c>
      <c r="F26" s="49">
        <f>B26*D26</f>
        <v>0</v>
      </c>
      <c r="G26" s="4"/>
      <c r="H26" s="129" t="s">
        <v>50</v>
      </c>
      <c r="I26" s="130"/>
      <c r="J26" s="130"/>
      <c r="K26" s="131"/>
      <c r="L26" s="93" t="str">
        <f>IF(SUM(L25)=SUM(B23:B25)+B48,"YES","NO")</f>
        <v>YES</v>
      </c>
      <c r="M26" s="2"/>
      <c r="N26" s="165" t="s">
        <v>55</v>
      </c>
      <c r="O26" s="164"/>
      <c r="P26" s="164"/>
      <c r="Q26" s="97"/>
      <c r="R26" s="97"/>
      <c r="S26" s="164" t="s">
        <v>57</v>
      </c>
      <c r="T26" s="164"/>
      <c r="U26" s="90">
        <v>50</v>
      </c>
      <c r="V26" s="90"/>
      <c r="W26" s="2" t="s">
        <v>29</v>
      </c>
      <c r="X26" s="160">
        <f>Q26*U26</f>
        <v>0</v>
      </c>
      <c r="Y26" s="160"/>
      <c r="Z26" s="161"/>
      <c r="AA26" s="2"/>
      <c r="AB26" s="144"/>
      <c r="AC26" s="145"/>
      <c r="AD26" s="145"/>
      <c r="AE26" s="145"/>
      <c r="AF26" s="146"/>
      <c r="AG26" s="1"/>
    </row>
    <row r="27" spans="1:33" ht="15" customHeight="1" thickBot="1" x14ac:dyDescent="0.25">
      <c r="A27" s="50" t="s">
        <v>28</v>
      </c>
      <c r="B27" s="51"/>
      <c r="C27" s="52" t="s">
        <v>100</v>
      </c>
      <c r="D27" s="53">
        <f>'Input-output'!Q2</f>
        <v>200</v>
      </c>
      <c r="E27" s="54" t="s">
        <v>29</v>
      </c>
      <c r="F27" s="55">
        <f>B27*D27</f>
        <v>0</v>
      </c>
      <c r="G27" s="4"/>
      <c r="H27" s="132"/>
      <c r="I27" s="133"/>
      <c r="J27" s="133"/>
      <c r="K27" s="134"/>
      <c r="L27" s="94"/>
      <c r="M27" s="2"/>
      <c r="N27" s="110" t="s">
        <v>56</v>
      </c>
      <c r="O27" s="111"/>
      <c r="P27" s="111"/>
      <c r="Q27" s="112"/>
      <c r="R27" s="112"/>
      <c r="S27" s="111" t="s">
        <v>57</v>
      </c>
      <c r="T27" s="111"/>
      <c r="U27" s="101">
        <v>50</v>
      </c>
      <c r="V27" s="101"/>
      <c r="W27" s="54" t="s">
        <v>29</v>
      </c>
      <c r="X27" s="88">
        <f>Q27*U27</f>
        <v>0</v>
      </c>
      <c r="Y27" s="88"/>
      <c r="Z27" s="89"/>
      <c r="AA27" s="2"/>
      <c r="AB27" s="144"/>
      <c r="AC27" s="145"/>
      <c r="AD27" s="145"/>
      <c r="AE27" s="145"/>
      <c r="AF27" s="146"/>
      <c r="AG27" s="1"/>
    </row>
    <row r="28" spans="1:33" ht="1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44"/>
      <c r="AC28" s="145"/>
      <c r="AD28" s="145"/>
      <c r="AE28" s="145"/>
      <c r="AF28" s="146"/>
    </row>
    <row r="29" spans="1:33" ht="15" customHeight="1" thickBot="1" x14ac:dyDescent="0.25">
      <c r="A29" s="69" t="s">
        <v>83</v>
      </c>
      <c r="B29" s="69"/>
      <c r="C29" s="69"/>
      <c r="D29" s="69"/>
      <c r="E29" s="69"/>
      <c r="F29" s="69"/>
      <c r="G29" s="4"/>
      <c r="H29" s="66" t="s">
        <v>106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2"/>
      <c r="AB29" s="147"/>
      <c r="AC29" s="148"/>
      <c r="AD29" s="148"/>
      <c r="AE29" s="148"/>
      <c r="AF29" s="149"/>
    </row>
    <row r="30" spans="1:33" ht="15" customHeight="1" x14ac:dyDescent="0.2">
      <c r="A30" s="37" t="s">
        <v>61</v>
      </c>
      <c r="B30" s="56"/>
      <c r="C30" s="38" t="s">
        <v>100</v>
      </c>
      <c r="D30" s="39">
        <f>'Input-output'!D2</f>
        <v>100</v>
      </c>
      <c r="E30" s="57" t="s">
        <v>29</v>
      </c>
      <c r="F30" s="58">
        <f>B30*D30</f>
        <v>0</v>
      </c>
      <c r="G30" s="4"/>
      <c r="H30" s="199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7"/>
      <c r="AA30" s="2"/>
      <c r="AB30" s="2"/>
    </row>
    <row r="31" spans="1:33" ht="15" customHeight="1" thickBot="1" x14ac:dyDescent="0.25">
      <c r="A31" s="25" t="s">
        <v>28</v>
      </c>
      <c r="B31" s="181"/>
      <c r="C31" s="182" t="s">
        <v>100</v>
      </c>
      <c r="D31" s="183">
        <f>'Input-output'!E2</f>
        <v>200</v>
      </c>
      <c r="E31" s="184" t="s">
        <v>29</v>
      </c>
      <c r="F31" s="49">
        <f>B31*D31</f>
        <v>0</v>
      </c>
      <c r="G31" s="4"/>
      <c r="H31" s="168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70"/>
      <c r="AA31" s="2"/>
      <c r="AB31" s="66" t="s">
        <v>91</v>
      </c>
      <c r="AC31" s="66"/>
      <c r="AD31" s="66"/>
      <c r="AE31" s="66"/>
      <c r="AF31" s="66"/>
    </row>
    <row r="32" spans="1:33" ht="15" customHeight="1" x14ac:dyDescent="0.2">
      <c r="A32" s="25"/>
      <c r="B32" s="182"/>
      <c r="C32" s="182"/>
      <c r="D32" s="182"/>
      <c r="E32" s="184"/>
      <c r="F32" s="40"/>
      <c r="G32" s="4"/>
      <c r="H32" s="168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70"/>
      <c r="AA32" s="2"/>
      <c r="AB32" s="175" t="s">
        <v>173</v>
      </c>
      <c r="AC32" s="92"/>
      <c r="AD32" s="92"/>
      <c r="AE32" s="92"/>
      <c r="AF32" s="176"/>
    </row>
    <row r="33" spans="1:33" ht="15" customHeight="1" x14ac:dyDescent="0.2">
      <c r="A33" s="25" t="s">
        <v>97</v>
      </c>
      <c r="B33" s="181"/>
      <c r="C33" s="182" t="s">
        <v>96</v>
      </c>
      <c r="D33" s="183">
        <f>'Input-output'!F2</f>
        <v>70</v>
      </c>
      <c r="E33" s="184" t="s">
        <v>29</v>
      </c>
      <c r="F33" s="49">
        <f>B33*D33</f>
        <v>0</v>
      </c>
      <c r="G33" s="4"/>
      <c r="H33" s="168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70"/>
      <c r="AA33" s="2"/>
      <c r="AB33" s="177"/>
      <c r="AC33" s="180"/>
      <c r="AD33" s="180"/>
      <c r="AE33" s="180"/>
      <c r="AF33" s="178"/>
    </row>
    <row r="34" spans="1:33" ht="15" customHeight="1" x14ac:dyDescent="0.2">
      <c r="A34" s="25" t="s">
        <v>98</v>
      </c>
      <c r="B34" s="181"/>
      <c r="C34" s="182" t="s">
        <v>96</v>
      </c>
      <c r="D34" s="183">
        <f>'Input-output'!F2</f>
        <v>70</v>
      </c>
      <c r="E34" s="184" t="s">
        <v>29</v>
      </c>
      <c r="F34" s="49">
        <f>B34*D34</f>
        <v>0</v>
      </c>
      <c r="G34" s="4"/>
      <c r="H34" s="168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70"/>
      <c r="AA34" s="2"/>
      <c r="AB34" s="177"/>
      <c r="AC34" s="180"/>
      <c r="AD34" s="180"/>
      <c r="AE34" s="180"/>
      <c r="AF34" s="178"/>
    </row>
    <row r="35" spans="1:33" ht="15" customHeight="1" x14ac:dyDescent="0.2">
      <c r="A35" s="25" t="s">
        <v>99</v>
      </c>
      <c r="B35" s="181"/>
      <c r="C35" s="182" t="s">
        <v>96</v>
      </c>
      <c r="D35" s="183">
        <f>'Input-output'!F2</f>
        <v>70</v>
      </c>
      <c r="E35" s="184" t="s">
        <v>29</v>
      </c>
      <c r="F35" s="49">
        <f>B35*D35</f>
        <v>0</v>
      </c>
      <c r="G35" s="4"/>
      <c r="H35" s="168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70"/>
      <c r="AA35" s="2"/>
      <c r="AB35" s="177"/>
      <c r="AC35" s="180"/>
      <c r="AD35" s="180"/>
      <c r="AE35" s="180"/>
      <c r="AF35" s="178"/>
    </row>
    <row r="36" spans="1:33" ht="15" customHeight="1" thickBot="1" x14ac:dyDescent="0.25">
      <c r="A36" s="25"/>
      <c r="B36" s="182"/>
      <c r="C36" s="182"/>
      <c r="D36" s="182"/>
      <c r="E36" s="184"/>
      <c r="F36" s="40"/>
      <c r="G36" s="4"/>
      <c r="H36" s="171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3"/>
      <c r="AA36" s="2"/>
      <c r="AB36" s="177"/>
      <c r="AC36" s="180"/>
      <c r="AD36" s="180"/>
      <c r="AE36" s="180"/>
      <c r="AF36" s="178"/>
    </row>
    <row r="37" spans="1:33" ht="15" customHeight="1" x14ac:dyDescent="0.2">
      <c r="A37" s="26" t="s">
        <v>63</v>
      </c>
      <c r="B37" s="185"/>
      <c r="C37" s="186" t="s">
        <v>96</v>
      </c>
      <c r="D37" s="187">
        <f>'Input-output'!G2</f>
        <v>80</v>
      </c>
      <c r="E37" s="188" t="s">
        <v>29</v>
      </c>
      <c r="F37" s="27">
        <f>B37*D37</f>
        <v>0</v>
      </c>
      <c r="G37" s="4"/>
      <c r="H37" s="4"/>
      <c r="I37" s="4"/>
      <c r="J37" s="4"/>
      <c r="K37" s="4"/>
      <c r="L37" s="4"/>
      <c r="M37" s="4"/>
      <c r="N37" s="4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177"/>
      <c r="AC37" s="180"/>
      <c r="AD37" s="180"/>
      <c r="AE37" s="180"/>
      <c r="AF37" s="178"/>
    </row>
    <row r="38" spans="1:33" ht="15" customHeight="1" thickBot="1" x14ac:dyDescent="0.25">
      <c r="A38" s="26" t="s">
        <v>64</v>
      </c>
      <c r="B38" s="185"/>
      <c r="C38" s="186" t="s">
        <v>96</v>
      </c>
      <c r="D38" s="187">
        <f>'Input-output'!G2</f>
        <v>80</v>
      </c>
      <c r="E38" s="188" t="s">
        <v>29</v>
      </c>
      <c r="F38" s="27">
        <f t="shared" ref="F38:F39" si="0">B38*D38</f>
        <v>0</v>
      </c>
      <c r="G38" s="4"/>
      <c r="H38" s="66" t="s">
        <v>73</v>
      </c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2"/>
      <c r="AB38" s="177"/>
      <c r="AC38" s="180"/>
      <c r="AD38" s="180"/>
      <c r="AE38" s="180"/>
      <c r="AF38" s="178"/>
    </row>
    <row r="39" spans="1:33" ht="15" customHeight="1" x14ac:dyDescent="0.2">
      <c r="A39" s="26" t="s">
        <v>65</v>
      </c>
      <c r="B39" s="185"/>
      <c r="C39" s="186" t="s">
        <v>96</v>
      </c>
      <c r="D39" s="187">
        <f>'Input-output'!G2</f>
        <v>80</v>
      </c>
      <c r="E39" s="188" t="s">
        <v>29</v>
      </c>
      <c r="F39" s="27">
        <f t="shared" si="0"/>
        <v>0</v>
      </c>
      <c r="G39" s="4"/>
      <c r="H39" s="37"/>
      <c r="I39" s="38" t="s">
        <v>77</v>
      </c>
      <c r="J39" s="38"/>
      <c r="K39" s="38"/>
      <c r="L39" s="38"/>
      <c r="M39" s="65">
        <f>B23+B24+B37</f>
        <v>0</v>
      </c>
      <c r="N39" s="65"/>
      <c r="O39" s="57"/>
      <c r="P39" s="38"/>
      <c r="Q39" s="57"/>
      <c r="R39" s="174" t="s">
        <v>61</v>
      </c>
      <c r="S39" s="174"/>
      <c r="T39" s="174"/>
      <c r="U39" s="174"/>
      <c r="V39" s="189"/>
      <c r="W39" s="189"/>
      <c r="X39" s="65">
        <f>B24*6+B26+B30</f>
        <v>0</v>
      </c>
      <c r="Y39" s="65"/>
      <c r="Z39" s="11"/>
      <c r="AA39" s="2"/>
      <c r="AB39" s="177"/>
      <c r="AC39" s="180"/>
      <c r="AD39" s="180"/>
      <c r="AE39" s="180"/>
      <c r="AF39" s="178"/>
    </row>
    <row r="40" spans="1:33" ht="15" customHeight="1" x14ac:dyDescent="0.2">
      <c r="A40" s="25"/>
      <c r="B40" s="182"/>
      <c r="C40" s="182"/>
      <c r="D40" s="182"/>
      <c r="E40" s="184"/>
      <c r="F40" s="40"/>
      <c r="G40" s="4"/>
      <c r="H40" s="25"/>
      <c r="I40" s="182" t="s">
        <v>78</v>
      </c>
      <c r="J40" s="182"/>
      <c r="K40" s="182"/>
      <c r="L40" s="182"/>
      <c r="M40" s="190">
        <f>B23+B24+B38</f>
        <v>0</v>
      </c>
      <c r="N40" s="190"/>
      <c r="O40" s="184"/>
      <c r="P40" s="182"/>
      <c r="Q40" s="184"/>
      <c r="R40" s="191" t="s">
        <v>28</v>
      </c>
      <c r="S40" s="191"/>
      <c r="T40" s="191"/>
      <c r="U40" s="191"/>
      <c r="V40" s="192"/>
      <c r="W40" s="192"/>
      <c r="X40" s="190">
        <f>B27+B31</f>
        <v>0</v>
      </c>
      <c r="Y40" s="190"/>
      <c r="Z40" s="12"/>
      <c r="AA40" s="2"/>
      <c r="AB40" s="177"/>
      <c r="AC40" s="180"/>
      <c r="AD40" s="180"/>
      <c r="AE40" s="180"/>
      <c r="AF40" s="178"/>
    </row>
    <row r="41" spans="1:33" ht="15" customHeight="1" x14ac:dyDescent="0.2">
      <c r="A41" s="25" t="s">
        <v>66</v>
      </c>
      <c r="B41" s="181"/>
      <c r="C41" s="182" t="s">
        <v>96</v>
      </c>
      <c r="D41" s="183">
        <f>'Input-output'!H2</f>
        <v>110</v>
      </c>
      <c r="E41" s="184" t="s">
        <v>29</v>
      </c>
      <c r="F41" s="49">
        <f>B41*D41</f>
        <v>0</v>
      </c>
      <c r="G41" s="4"/>
      <c r="H41" s="25"/>
      <c r="I41" s="182" t="s">
        <v>79</v>
      </c>
      <c r="J41" s="182"/>
      <c r="K41" s="182"/>
      <c r="L41" s="182"/>
      <c r="M41" s="190">
        <f>B23+B24+B39</f>
        <v>0</v>
      </c>
      <c r="N41" s="190"/>
      <c r="O41" s="184"/>
      <c r="P41" s="182"/>
      <c r="Q41" s="184"/>
      <c r="R41" s="192"/>
      <c r="S41" s="192"/>
      <c r="T41" s="192"/>
      <c r="U41" s="192"/>
      <c r="V41" s="192"/>
      <c r="W41" s="192"/>
      <c r="X41" s="192"/>
      <c r="Y41" s="192"/>
      <c r="Z41" s="12"/>
      <c r="AA41" s="2"/>
      <c r="AB41" s="177"/>
      <c r="AC41" s="180"/>
      <c r="AD41" s="180"/>
      <c r="AE41" s="180"/>
      <c r="AF41" s="178"/>
    </row>
    <row r="42" spans="1:33" ht="15" customHeight="1" x14ac:dyDescent="0.2">
      <c r="A42" s="25" t="s">
        <v>67</v>
      </c>
      <c r="B42" s="181"/>
      <c r="C42" s="182" t="s">
        <v>96</v>
      </c>
      <c r="D42" s="183">
        <f>'Input-output'!H2</f>
        <v>110</v>
      </c>
      <c r="E42" s="184" t="s">
        <v>29</v>
      </c>
      <c r="F42" s="49">
        <f t="shared" ref="F42:F43" si="1">B42*D42</f>
        <v>0</v>
      </c>
      <c r="G42" s="4"/>
      <c r="H42" s="25"/>
      <c r="I42" s="193"/>
      <c r="J42" s="193"/>
      <c r="K42" s="193"/>
      <c r="L42" s="193"/>
      <c r="M42" s="193"/>
      <c r="N42" s="193"/>
      <c r="O42" s="184"/>
      <c r="P42" s="182"/>
      <c r="Q42" s="184"/>
      <c r="R42" s="194" t="s">
        <v>87</v>
      </c>
      <c r="S42" s="194"/>
      <c r="T42" s="194"/>
      <c r="U42" s="194"/>
      <c r="V42" s="194"/>
      <c r="W42" s="194"/>
      <c r="X42" s="190">
        <f>B23+B24+B48</f>
        <v>0</v>
      </c>
      <c r="Y42" s="190"/>
      <c r="Z42" s="12"/>
      <c r="AA42" s="2"/>
      <c r="AB42" s="177"/>
      <c r="AC42" s="180"/>
      <c r="AD42" s="180"/>
      <c r="AE42" s="180"/>
      <c r="AF42" s="178"/>
    </row>
    <row r="43" spans="1:33" ht="15" customHeight="1" x14ac:dyDescent="0.2">
      <c r="A43" s="25" t="s">
        <v>68</v>
      </c>
      <c r="B43" s="181"/>
      <c r="C43" s="182" t="s">
        <v>96</v>
      </c>
      <c r="D43" s="183">
        <f>'Input-output'!H2</f>
        <v>110</v>
      </c>
      <c r="E43" s="184" t="s">
        <v>29</v>
      </c>
      <c r="F43" s="49">
        <f t="shared" si="1"/>
        <v>0</v>
      </c>
      <c r="G43" s="4"/>
      <c r="H43" s="25"/>
      <c r="I43" s="182" t="s">
        <v>84</v>
      </c>
      <c r="J43" s="182"/>
      <c r="K43" s="182"/>
      <c r="L43" s="182"/>
      <c r="M43" s="190">
        <f>B23+B24+B41</f>
        <v>0</v>
      </c>
      <c r="N43" s="190"/>
      <c r="O43" s="184"/>
      <c r="P43" s="182"/>
      <c r="Q43" s="184"/>
      <c r="R43" s="184"/>
      <c r="S43" s="184"/>
      <c r="T43" s="184"/>
      <c r="U43" s="184"/>
      <c r="V43" s="184"/>
      <c r="W43" s="184"/>
      <c r="X43" s="184"/>
      <c r="Y43" s="184"/>
      <c r="Z43" s="12"/>
      <c r="AA43" s="2"/>
      <c r="AB43" s="177"/>
      <c r="AC43" s="180"/>
      <c r="AD43" s="180"/>
      <c r="AE43" s="180"/>
      <c r="AF43" s="178"/>
      <c r="AG43" s="1"/>
    </row>
    <row r="44" spans="1:33" ht="15" customHeight="1" x14ac:dyDescent="0.2">
      <c r="A44" s="25"/>
      <c r="B44" s="182"/>
      <c r="C44" s="182"/>
      <c r="D44" s="182"/>
      <c r="E44" s="184"/>
      <c r="F44" s="40"/>
      <c r="G44" s="4"/>
      <c r="H44" s="25"/>
      <c r="I44" s="182" t="s">
        <v>85</v>
      </c>
      <c r="J44" s="182"/>
      <c r="K44" s="182"/>
      <c r="L44" s="182"/>
      <c r="M44" s="190">
        <f>B23+B24+B42</f>
        <v>0</v>
      </c>
      <c r="N44" s="190"/>
      <c r="O44" s="184"/>
      <c r="P44" s="182"/>
      <c r="Q44" s="184"/>
      <c r="R44" s="194" t="s">
        <v>90</v>
      </c>
      <c r="S44" s="194"/>
      <c r="T44" s="194"/>
      <c r="U44" s="194"/>
      <c r="V44" s="194"/>
      <c r="W44" s="194"/>
      <c r="X44" s="190">
        <f>Q22</f>
        <v>0</v>
      </c>
      <c r="Y44" s="190"/>
      <c r="Z44" s="12"/>
      <c r="AA44" s="2"/>
      <c r="AB44" s="177"/>
      <c r="AC44" s="180"/>
      <c r="AD44" s="180"/>
      <c r="AE44" s="180"/>
      <c r="AF44" s="178"/>
      <c r="AG44" s="1"/>
    </row>
    <row r="45" spans="1:33" ht="15" customHeight="1" x14ac:dyDescent="0.2">
      <c r="A45" s="25" t="s">
        <v>69</v>
      </c>
      <c r="B45" s="181"/>
      <c r="C45" s="182" t="s">
        <v>96</v>
      </c>
      <c r="D45" s="183">
        <f>'Input-output'!I2</f>
        <v>125</v>
      </c>
      <c r="E45" s="184" t="s">
        <v>29</v>
      </c>
      <c r="F45" s="49">
        <f t="shared" ref="F45:F46" si="2">B45*D45</f>
        <v>0</v>
      </c>
      <c r="G45" s="4"/>
      <c r="H45" s="25"/>
      <c r="I45" s="182" t="s">
        <v>86</v>
      </c>
      <c r="J45" s="182"/>
      <c r="K45" s="182"/>
      <c r="L45" s="182"/>
      <c r="M45" s="190">
        <f>B23+B24+B43</f>
        <v>0</v>
      </c>
      <c r="N45" s="190"/>
      <c r="O45" s="184"/>
      <c r="P45" s="182"/>
      <c r="Q45" s="184"/>
      <c r="R45" s="184"/>
      <c r="S45" s="184"/>
      <c r="T45" s="184"/>
      <c r="U45" s="184"/>
      <c r="V45" s="184"/>
      <c r="W45" s="184"/>
      <c r="X45" s="184"/>
      <c r="Y45" s="184"/>
      <c r="Z45" s="12"/>
      <c r="AA45" s="2"/>
      <c r="AB45" s="177"/>
      <c r="AC45" s="180"/>
      <c r="AD45" s="180"/>
      <c r="AE45" s="180"/>
      <c r="AF45" s="178"/>
      <c r="AG45" s="1"/>
    </row>
    <row r="46" spans="1:33" ht="15" customHeight="1" x14ac:dyDescent="0.2">
      <c r="A46" s="25" t="s">
        <v>70</v>
      </c>
      <c r="B46" s="181"/>
      <c r="C46" s="182" t="s">
        <v>96</v>
      </c>
      <c r="D46" s="183">
        <f>'Input-output'!I2</f>
        <v>125</v>
      </c>
      <c r="E46" s="184" t="s">
        <v>29</v>
      </c>
      <c r="F46" s="49">
        <f t="shared" si="2"/>
        <v>0</v>
      </c>
      <c r="G46" s="4"/>
      <c r="H46" s="25"/>
      <c r="I46" s="193"/>
      <c r="J46" s="193"/>
      <c r="K46" s="193"/>
      <c r="L46" s="193"/>
      <c r="M46" s="193"/>
      <c r="N46" s="193"/>
      <c r="O46" s="192"/>
      <c r="P46" s="192"/>
      <c r="Q46" s="184"/>
      <c r="R46" s="182" t="s">
        <v>93</v>
      </c>
      <c r="S46" s="182"/>
      <c r="T46" s="182"/>
      <c r="U46" s="182"/>
      <c r="V46" s="182"/>
      <c r="W46" s="182"/>
      <c r="X46" s="190">
        <f>B23+B24+B33</f>
        <v>0</v>
      </c>
      <c r="Y46" s="190"/>
      <c r="Z46" s="12"/>
      <c r="AA46" s="2"/>
      <c r="AB46" s="177"/>
      <c r="AC46" s="180"/>
      <c r="AD46" s="180"/>
      <c r="AE46" s="180"/>
      <c r="AF46" s="178"/>
      <c r="AG46" s="1"/>
    </row>
    <row r="47" spans="1:33" ht="15" customHeight="1" x14ac:dyDescent="0.2">
      <c r="A47" s="25"/>
      <c r="B47" s="182"/>
      <c r="C47" s="182"/>
      <c r="D47" s="182"/>
      <c r="E47" s="184"/>
      <c r="F47" s="40"/>
      <c r="G47" s="4"/>
      <c r="H47" s="25"/>
      <c r="I47" s="182" t="s">
        <v>88</v>
      </c>
      <c r="J47" s="182"/>
      <c r="K47" s="182"/>
      <c r="L47" s="182"/>
      <c r="M47" s="190">
        <f>B23+B24+B45</f>
        <v>0</v>
      </c>
      <c r="N47" s="190"/>
      <c r="O47" s="192"/>
      <c r="P47" s="192"/>
      <c r="Q47" s="184"/>
      <c r="R47" s="182" t="s">
        <v>92</v>
      </c>
      <c r="S47" s="182"/>
      <c r="T47" s="182"/>
      <c r="U47" s="182"/>
      <c r="V47" s="182"/>
      <c r="W47" s="182"/>
      <c r="X47" s="190">
        <f>B23+B24+B34</f>
        <v>0</v>
      </c>
      <c r="Y47" s="190"/>
      <c r="Z47" s="12"/>
      <c r="AA47" s="2"/>
      <c r="AB47" s="177"/>
      <c r="AC47" s="180"/>
      <c r="AD47" s="180"/>
      <c r="AE47" s="180"/>
      <c r="AF47" s="178"/>
    </row>
    <row r="48" spans="1:33" ht="15" customHeight="1" x14ac:dyDescent="0.2">
      <c r="A48" s="25" t="s">
        <v>80</v>
      </c>
      <c r="B48" s="181"/>
      <c r="C48" s="182" t="s">
        <v>71</v>
      </c>
      <c r="D48" s="183">
        <f>'Input-output'!K2</f>
        <v>80</v>
      </c>
      <c r="E48" s="184" t="s">
        <v>29</v>
      </c>
      <c r="F48" s="49">
        <f>B48*D48</f>
        <v>0</v>
      </c>
      <c r="G48" s="4"/>
      <c r="H48" s="25"/>
      <c r="I48" s="191" t="s">
        <v>89</v>
      </c>
      <c r="J48" s="191"/>
      <c r="K48" s="191"/>
      <c r="L48" s="191"/>
      <c r="M48" s="190">
        <f>B23+B24+B46</f>
        <v>0</v>
      </c>
      <c r="N48" s="190"/>
      <c r="O48" s="192"/>
      <c r="P48" s="192"/>
      <c r="Q48" s="184"/>
      <c r="R48" s="182" t="s">
        <v>94</v>
      </c>
      <c r="S48" s="182"/>
      <c r="T48" s="182"/>
      <c r="U48" s="182"/>
      <c r="V48" s="182"/>
      <c r="W48" s="182"/>
      <c r="X48" s="190">
        <f>B23+B24+B35</f>
        <v>0</v>
      </c>
      <c r="Y48" s="190"/>
      <c r="Z48" s="12"/>
      <c r="AA48" s="2"/>
      <c r="AB48" s="177"/>
      <c r="AC48" s="180"/>
      <c r="AD48" s="180"/>
      <c r="AE48" s="180"/>
      <c r="AF48" s="178"/>
    </row>
    <row r="49" spans="1:32" ht="15" customHeight="1" x14ac:dyDescent="0.2">
      <c r="A49" s="25" t="s">
        <v>95</v>
      </c>
      <c r="B49" s="181"/>
      <c r="C49" s="182" t="s">
        <v>96</v>
      </c>
      <c r="D49" s="183">
        <f>'Input-output'!J2</f>
        <v>85</v>
      </c>
      <c r="E49" s="184" t="s">
        <v>29</v>
      </c>
      <c r="F49" s="49">
        <f>B49*D49</f>
        <v>0</v>
      </c>
      <c r="G49" s="4"/>
      <c r="H49" s="25"/>
      <c r="I49" s="193"/>
      <c r="J49" s="193"/>
      <c r="K49" s="193"/>
      <c r="L49" s="193"/>
      <c r="M49" s="193"/>
      <c r="N49" s="193"/>
      <c r="O49" s="184"/>
      <c r="P49" s="182"/>
      <c r="Q49" s="184"/>
      <c r="R49" s="192"/>
      <c r="S49" s="192"/>
      <c r="T49" s="192"/>
      <c r="U49" s="192"/>
      <c r="V49" s="192"/>
      <c r="W49" s="192"/>
      <c r="X49" s="192"/>
      <c r="Y49" s="192"/>
      <c r="Z49" s="12"/>
      <c r="AA49" s="2"/>
      <c r="AB49" s="177"/>
      <c r="AC49" s="180"/>
      <c r="AD49" s="180"/>
      <c r="AE49" s="180"/>
      <c r="AF49" s="178"/>
    </row>
    <row r="50" spans="1:32" ht="15" customHeight="1" x14ac:dyDescent="0.2">
      <c r="A50" s="25"/>
      <c r="B50" s="182"/>
      <c r="C50" s="182"/>
      <c r="D50" s="182"/>
      <c r="E50" s="182"/>
      <c r="F50" s="40"/>
      <c r="G50" s="4"/>
      <c r="H50" s="25"/>
      <c r="I50" s="193"/>
      <c r="J50" s="193"/>
      <c r="K50" s="193"/>
      <c r="L50" s="193"/>
      <c r="M50" s="193"/>
      <c r="N50" s="193"/>
      <c r="O50" s="184"/>
      <c r="P50" s="182"/>
      <c r="Q50" s="184"/>
      <c r="R50" s="195" t="s">
        <v>171</v>
      </c>
      <c r="S50" s="182"/>
      <c r="T50" s="182"/>
      <c r="U50" s="182"/>
      <c r="V50" s="196">
        <f>SUM(F23:F51)+SUM(X26:Z27)</f>
        <v>0</v>
      </c>
      <c r="W50" s="196"/>
      <c r="X50" s="196"/>
      <c r="Y50" s="196"/>
      <c r="Z50" s="12"/>
      <c r="AA50" s="2"/>
      <c r="AB50" s="177"/>
      <c r="AC50" s="180"/>
      <c r="AD50" s="180"/>
      <c r="AE50" s="180"/>
      <c r="AF50" s="178"/>
    </row>
    <row r="51" spans="1:32" ht="15" customHeight="1" thickBot="1" x14ac:dyDescent="0.25">
      <c r="A51" s="61" t="s">
        <v>172</v>
      </c>
      <c r="B51" s="51"/>
      <c r="C51" s="52" t="s">
        <v>71</v>
      </c>
      <c r="D51" s="53">
        <f>'Input-output'!L2</f>
        <v>65</v>
      </c>
      <c r="E51" s="54" t="s">
        <v>29</v>
      </c>
      <c r="F51" s="55">
        <f t="shared" ref="F51" si="3">B51*D51</f>
        <v>0</v>
      </c>
      <c r="G51" s="4"/>
      <c r="H51" s="50"/>
      <c r="I51" s="197"/>
      <c r="J51" s="197"/>
      <c r="K51" s="197"/>
      <c r="L51" s="197"/>
      <c r="M51" s="197"/>
      <c r="N51" s="197"/>
      <c r="O51" s="52"/>
      <c r="P51" s="52"/>
      <c r="Q51" s="54"/>
      <c r="R51" s="198"/>
      <c r="S51" s="198"/>
      <c r="T51" s="198"/>
      <c r="U51" s="198"/>
      <c r="V51" s="198"/>
      <c r="W51" s="198"/>
      <c r="X51" s="198"/>
      <c r="Y51" s="198"/>
      <c r="Z51" s="59"/>
      <c r="AA51" s="2"/>
      <c r="AB51" s="132"/>
      <c r="AC51" s="133"/>
      <c r="AD51" s="133"/>
      <c r="AE51" s="133"/>
      <c r="AF51" s="179"/>
    </row>
  </sheetData>
  <mergeCells count="149">
    <mergeCell ref="X47:Y47"/>
    <mergeCell ref="M45:N45"/>
    <mergeCell ref="M39:N39"/>
    <mergeCell ref="M40:N40"/>
    <mergeCell ref="V50:Y50"/>
    <mergeCell ref="AB31:AF31"/>
    <mergeCell ref="H30:Z36"/>
    <mergeCell ref="H38:Z38"/>
    <mergeCell ref="I48:L48"/>
    <mergeCell ref="R39:U39"/>
    <mergeCell ref="R40:U40"/>
    <mergeCell ref="M47:N47"/>
    <mergeCell ref="M48:N48"/>
    <mergeCell ref="M43:N43"/>
    <mergeCell ref="M41:N41"/>
    <mergeCell ref="AB32:AF51"/>
    <mergeCell ref="X48:Y48"/>
    <mergeCell ref="X44:Y44"/>
    <mergeCell ref="R44:W44"/>
    <mergeCell ref="X42:Y42"/>
    <mergeCell ref="A29:F29"/>
    <mergeCell ref="M5:P5"/>
    <mergeCell ref="O6:P7"/>
    <mergeCell ref="O8:P8"/>
    <mergeCell ref="O9:P9"/>
    <mergeCell ref="O10:P10"/>
    <mergeCell ref="O11:P11"/>
    <mergeCell ref="A18:F18"/>
    <mergeCell ref="N18:Y18"/>
    <mergeCell ref="X26:Z26"/>
    <mergeCell ref="H18:L18"/>
    <mergeCell ref="M6:N7"/>
    <mergeCell ref="S26:T26"/>
    <mergeCell ref="V20:W20"/>
    <mergeCell ref="V21:W21"/>
    <mergeCell ref="V22:W22"/>
    <mergeCell ref="O12:P12"/>
    <mergeCell ref="O15:P15"/>
    <mergeCell ref="Q5:T5"/>
    <mergeCell ref="U6:V7"/>
    <mergeCell ref="U15:V15"/>
    <mergeCell ref="U16:V16"/>
    <mergeCell ref="W10:X10"/>
    <mergeCell ref="N26:P26"/>
    <mergeCell ref="AB22:AF22"/>
    <mergeCell ref="AB25:AF29"/>
    <mergeCell ref="AB18:AF18"/>
    <mergeCell ref="AA6:AB7"/>
    <mergeCell ref="AE6:AE7"/>
    <mergeCell ref="AA8:AB8"/>
    <mergeCell ref="AA9:AB9"/>
    <mergeCell ref="AA10:AB10"/>
    <mergeCell ref="AA11:AB11"/>
    <mergeCell ref="AD6:AD7"/>
    <mergeCell ref="AC6:AC7"/>
    <mergeCell ref="AA12:AB12"/>
    <mergeCell ref="AA15:AB15"/>
    <mergeCell ref="AA16:AB16"/>
    <mergeCell ref="AH4:AJ4"/>
    <mergeCell ref="Y6:Y7"/>
    <mergeCell ref="Z6:Z7"/>
    <mergeCell ref="F16:L16"/>
    <mergeCell ref="M8:N8"/>
    <mergeCell ref="M9:N9"/>
    <mergeCell ref="M10:N10"/>
    <mergeCell ref="M11:N11"/>
    <mergeCell ref="M12:N12"/>
    <mergeCell ref="Q12:R12"/>
    <mergeCell ref="Q15:R15"/>
    <mergeCell ref="Q16:R16"/>
    <mergeCell ref="S8:T8"/>
    <mergeCell ref="S9:T9"/>
    <mergeCell ref="S10:T10"/>
    <mergeCell ref="S11:T11"/>
    <mergeCell ref="S12:T12"/>
    <mergeCell ref="Q8:R8"/>
    <mergeCell ref="W15:X15"/>
    <mergeCell ref="W16:X16"/>
    <mergeCell ref="U10:V10"/>
    <mergeCell ref="W11:X11"/>
    <mergeCell ref="W12:X12"/>
    <mergeCell ref="W8:X8"/>
    <mergeCell ref="N27:P27"/>
    <mergeCell ref="Q26:R26"/>
    <mergeCell ref="Q27:R27"/>
    <mergeCell ref="S27:T27"/>
    <mergeCell ref="F5:L7"/>
    <mergeCell ref="U8:V8"/>
    <mergeCell ref="U9:V9"/>
    <mergeCell ref="M15:N15"/>
    <mergeCell ref="M16:N16"/>
    <mergeCell ref="O16:P16"/>
    <mergeCell ref="S15:T15"/>
    <mergeCell ref="S16:T16"/>
    <mergeCell ref="Q9:R9"/>
    <mergeCell ref="Q10:R10"/>
    <mergeCell ref="Q11:R11"/>
    <mergeCell ref="Q6:R7"/>
    <mergeCell ref="S6:T7"/>
    <mergeCell ref="U11:V11"/>
    <mergeCell ref="U12:V12"/>
    <mergeCell ref="H26:K27"/>
    <mergeCell ref="X27:Z27"/>
    <mergeCell ref="U26:V26"/>
    <mergeCell ref="AB19:AE19"/>
    <mergeCell ref="L26:L27"/>
    <mergeCell ref="A1:AF1"/>
    <mergeCell ref="A2:AF2"/>
    <mergeCell ref="X20:Y20"/>
    <mergeCell ref="X21:Y21"/>
    <mergeCell ref="X22:Y22"/>
    <mergeCell ref="Q20:R20"/>
    <mergeCell ref="Q21:R21"/>
    <mergeCell ref="Q22:R22"/>
    <mergeCell ref="U5:X5"/>
    <mergeCell ref="F11:L11"/>
    <mergeCell ref="U27:V27"/>
    <mergeCell ref="W6:X7"/>
    <mergeCell ref="B5:D5"/>
    <mergeCell ref="B6:D6"/>
    <mergeCell ref="B7:D7"/>
    <mergeCell ref="B8:D8"/>
    <mergeCell ref="B9:D9"/>
    <mergeCell ref="B11:D11"/>
    <mergeCell ref="B12:D12"/>
    <mergeCell ref="B10:D10"/>
    <mergeCell ref="B16:D16"/>
    <mergeCell ref="A4:D4"/>
    <mergeCell ref="F4:AF4"/>
    <mergeCell ref="Y5:Z5"/>
    <mergeCell ref="AA5:AF5"/>
    <mergeCell ref="AF6:AF7"/>
    <mergeCell ref="F8:L8"/>
    <mergeCell ref="F9:L9"/>
    <mergeCell ref="F10:L10"/>
    <mergeCell ref="B13:D13"/>
    <mergeCell ref="B14:D14"/>
    <mergeCell ref="B15:D15"/>
    <mergeCell ref="F12:L12"/>
    <mergeCell ref="F15:L15"/>
    <mergeCell ref="W9:X9"/>
    <mergeCell ref="F13:L13"/>
    <mergeCell ref="F14:L14"/>
    <mergeCell ref="M44:N44"/>
    <mergeCell ref="X39:Y39"/>
    <mergeCell ref="X40:Y40"/>
    <mergeCell ref="H29:Z29"/>
    <mergeCell ref="R42:W42"/>
    <mergeCell ref="X46:Y46"/>
  </mergeCells>
  <printOptions horizontalCentered="1" verticalCentered="1"/>
  <pageMargins left="0.7" right="0.7" top="0.75" bottom="0.75" header="0.3" footer="0.3"/>
  <pageSetup paperSize="9" scale="62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5"/>
  <sheetViews>
    <sheetView workbookViewId="0">
      <selection activeCell="R2" sqref="R2"/>
    </sheetView>
  </sheetViews>
  <sheetFormatPr defaultRowHeight="12.75" x14ac:dyDescent="0.2"/>
  <cols>
    <col min="1" max="1" width="4" style="18" bestFit="1" customWidth="1"/>
    <col min="2" max="2" width="5" style="18" bestFit="1" customWidth="1"/>
    <col min="3" max="5" width="4" style="18" bestFit="1" customWidth="1"/>
    <col min="6" max="7" width="3.28515625" style="18" bestFit="1" customWidth="1"/>
    <col min="8" max="9" width="4" style="18" bestFit="1" customWidth="1"/>
    <col min="10" max="12" width="3.28515625" style="18" bestFit="1" customWidth="1"/>
    <col min="13" max="15" width="4" style="18" bestFit="1" customWidth="1"/>
    <col min="16" max="16" width="3.28515625" style="18" bestFit="1" customWidth="1"/>
    <col min="17" max="17" width="4" style="18" bestFit="1" customWidth="1"/>
    <col min="18" max="35" width="3.28515625" style="18" bestFit="1" customWidth="1"/>
    <col min="36" max="36" width="3.7109375" style="18" bestFit="1" customWidth="1"/>
    <col min="37" max="51" width="3.28515625" style="18" bestFit="1" customWidth="1"/>
    <col min="52" max="16384" width="9.140625" style="18"/>
  </cols>
  <sheetData>
    <row r="1" spans="1:51" ht="90" x14ac:dyDescent="0.2">
      <c r="A1" s="19" t="s">
        <v>108</v>
      </c>
      <c r="B1" s="19" t="s">
        <v>109</v>
      </c>
      <c r="C1" s="19" t="s">
        <v>110</v>
      </c>
      <c r="D1" s="19" t="s">
        <v>112</v>
      </c>
      <c r="E1" s="19" t="s">
        <v>113</v>
      </c>
      <c r="F1" s="19" t="s">
        <v>114</v>
      </c>
      <c r="G1" s="19" t="s">
        <v>115</v>
      </c>
      <c r="H1" s="19" t="s">
        <v>116</v>
      </c>
      <c r="I1" s="19" t="s">
        <v>117</v>
      </c>
      <c r="J1" s="19" t="s">
        <v>118</v>
      </c>
      <c r="K1" s="19" t="s">
        <v>119</v>
      </c>
      <c r="L1" s="19" t="s">
        <v>120</v>
      </c>
      <c r="M1" s="19" t="s">
        <v>121</v>
      </c>
      <c r="N1" s="19" t="s">
        <v>122</v>
      </c>
      <c r="O1" s="19" t="s">
        <v>123</v>
      </c>
      <c r="P1" s="19" t="s">
        <v>124</v>
      </c>
      <c r="Q1" s="19" t="s">
        <v>125</v>
      </c>
      <c r="R1" s="19" t="s">
        <v>126</v>
      </c>
    </row>
    <row r="2" spans="1:51" x14ac:dyDescent="0.2">
      <c r="A2" s="18">
        <v>995</v>
      </c>
      <c r="B2" s="18">
        <v>1295</v>
      </c>
      <c r="C2" s="18">
        <v>560</v>
      </c>
      <c r="D2" s="18">
        <v>100</v>
      </c>
      <c r="E2" s="18">
        <v>200</v>
      </c>
      <c r="F2" s="18">
        <v>70</v>
      </c>
      <c r="G2" s="18">
        <v>80</v>
      </c>
      <c r="H2" s="18">
        <v>110</v>
      </c>
      <c r="I2" s="18">
        <v>125</v>
      </c>
      <c r="J2" s="18">
        <v>85</v>
      </c>
      <c r="K2" s="18">
        <v>80</v>
      </c>
      <c r="L2" s="18">
        <v>65</v>
      </c>
      <c r="M2" s="24" t="s">
        <v>170</v>
      </c>
      <c r="N2" s="24" t="s">
        <v>170</v>
      </c>
      <c r="O2" s="24" t="s">
        <v>170</v>
      </c>
      <c r="P2" s="18">
        <v>80</v>
      </c>
      <c r="Q2" s="18">
        <v>200</v>
      </c>
      <c r="R2" s="18">
        <v>50</v>
      </c>
    </row>
    <row r="4" spans="1:51" ht="83.25" x14ac:dyDescent="0.2">
      <c r="A4" s="19" t="s">
        <v>127</v>
      </c>
      <c r="B4" s="19" t="s">
        <v>128</v>
      </c>
      <c r="C4" s="19" t="s">
        <v>129</v>
      </c>
      <c r="D4" s="19" t="s">
        <v>130</v>
      </c>
      <c r="E4" s="19" t="s">
        <v>131</v>
      </c>
      <c r="F4" s="19" t="s">
        <v>132</v>
      </c>
      <c r="G4" s="19" t="s">
        <v>133</v>
      </c>
      <c r="H4" s="19" t="s">
        <v>134</v>
      </c>
      <c r="I4" s="19" t="s">
        <v>135</v>
      </c>
      <c r="J4" s="19" t="s">
        <v>136</v>
      </c>
      <c r="K4" s="19" t="s">
        <v>108</v>
      </c>
      <c r="L4" s="19" t="s">
        <v>109</v>
      </c>
      <c r="M4" s="19" t="s">
        <v>110</v>
      </c>
      <c r="N4" s="19" t="s">
        <v>111</v>
      </c>
      <c r="O4" s="19" t="s">
        <v>124</v>
      </c>
      <c r="P4" s="19" t="s">
        <v>112</v>
      </c>
      <c r="Q4" s="19" t="s">
        <v>113</v>
      </c>
      <c r="R4" s="19" t="s">
        <v>137</v>
      </c>
      <c r="S4" s="19" t="s">
        <v>138</v>
      </c>
      <c r="T4" s="19" t="s">
        <v>139</v>
      </c>
      <c r="U4" s="19" t="s">
        <v>140</v>
      </c>
      <c r="V4" s="19" t="s">
        <v>141</v>
      </c>
      <c r="W4" s="19" t="s">
        <v>142</v>
      </c>
      <c r="X4" s="19" t="s">
        <v>143</v>
      </c>
      <c r="Y4" s="19" t="s">
        <v>144</v>
      </c>
      <c r="Z4" s="19" t="s">
        <v>145</v>
      </c>
      <c r="AA4" s="19" t="s">
        <v>146</v>
      </c>
      <c r="AB4" s="19" t="s">
        <v>147</v>
      </c>
      <c r="AC4" s="19" t="s">
        <v>118</v>
      </c>
      <c r="AD4" s="19" t="s">
        <v>119</v>
      </c>
      <c r="AE4" s="19" t="s">
        <v>148</v>
      </c>
      <c r="AF4" s="19" t="s">
        <v>149</v>
      </c>
      <c r="AG4" s="19" t="s">
        <v>150</v>
      </c>
      <c r="AH4" s="19" t="s">
        <v>151</v>
      </c>
      <c r="AI4" s="19" t="s">
        <v>152</v>
      </c>
      <c r="AJ4" s="19" t="s">
        <v>153</v>
      </c>
      <c r="AK4" s="19" t="s">
        <v>154</v>
      </c>
      <c r="AL4" s="19" t="s">
        <v>155</v>
      </c>
      <c r="AM4" s="19" t="s">
        <v>156</v>
      </c>
      <c r="AN4" s="19" t="s">
        <v>157</v>
      </c>
      <c r="AO4" s="19" t="s">
        <v>158</v>
      </c>
      <c r="AP4" s="19" t="s">
        <v>159</v>
      </c>
      <c r="AQ4" s="19" t="s">
        <v>160</v>
      </c>
      <c r="AR4" s="19" t="s">
        <v>161</v>
      </c>
      <c r="AS4" s="19" t="s">
        <v>162</v>
      </c>
      <c r="AT4" s="19" t="s">
        <v>163</v>
      </c>
      <c r="AU4" s="19" t="s">
        <v>164</v>
      </c>
      <c r="AV4" s="19" t="s">
        <v>165</v>
      </c>
      <c r="AW4" s="19" t="s">
        <v>166</v>
      </c>
      <c r="AX4" s="19" t="s">
        <v>167</v>
      </c>
      <c r="AY4" s="19" t="s">
        <v>168</v>
      </c>
    </row>
    <row r="5" spans="1:51" x14ac:dyDescent="0.2">
      <c r="A5" s="18">
        <f>Registration!B5</f>
        <v>0</v>
      </c>
      <c r="B5" s="18">
        <v>0</v>
      </c>
      <c r="C5" s="18">
        <f>Registration!B7</f>
        <v>0</v>
      </c>
      <c r="D5" s="18">
        <f>Registration!B8</f>
        <v>0</v>
      </c>
      <c r="E5" s="18" t="str">
        <f>Registration!B9&amp;" "&amp;Registration!B10</f>
        <v xml:space="preserve"> </v>
      </c>
      <c r="F5" s="18">
        <f>Registration!B6</f>
        <v>0</v>
      </c>
      <c r="G5" s="18">
        <f>Registration!B11</f>
        <v>0</v>
      </c>
      <c r="H5" s="18" t="str">
        <f>Registration!B12&amp;";"&amp;Registration!B13&amp;";"&amp;Registration!B14</f>
        <v>;;</v>
      </c>
      <c r="I5" s="18">
        <v>0</v>
      </c>
      <c r="J5" s="18">
        <f>Registration!B15</f>
        <v>0</v>
      </c>
      <c r="K5" s="18">
        <f>Registration!B23</f>
        <v>0</v>
      </c>
      <c r="L5" s="18">
        <f>Registration!B24</f>
        <v>0</v>
      </c>
      <c r="M5" s="18" t="e">
        <f>Registration!#REF!</f>
        <v>#REF!</v>
      </c>
      <c r="N5" s="18">
        <v>0</v>
      </c>
      <c r="O5" s="18">
        <f>Registration!B26</f>
        <v>0</v>
      </c>
      <c r="P5" s="18">
        <f>Registration!B30</f>
        <v>0</v>
      </c>
      <c r="Q5" s="18">
        <f>Registration!B31</f>
        <v>0</v>
      </c>
      <c r="R5" s="18">
        <f>Registration!B33</f>
        <v>0</v>
      </c>
      <c r="S5" s="18">
        <f>Registration!B34</f>
        <v>0</v>
      </c>
      <c r="T5" s="18">
        <f>Registration!B35</f>
        <v>0</v>
      </c>
      <c r="U5" s="18">
        <f>Registration!B37</f>
        <v>0</v>
      </c>
      <c r="V5" s="18">
        <f>Registration!B38</f>
        <v>0</v>
      </c>
      <c r="W5" s="18">
        <f>Registration!B39</f>
        <v>0</v>
      </c>
      <c r="X5" s="18">
        <f>Registration!B41</f>
        <v>0</v>
      </c>
      <c r="Y5" s="18">
        <f>Registration!B42</f>
        <v>0</v>
      </c>
      <c r="Z5" s="18">
        <f>Registration!B43</f>
        <v>0</v>
      </c>
      <c r="AA5" s="18">
        <f>Registration!B45</f>
        <v>0</v>
      </c>
      <c r="AB5" s="18">
        <f>Registration!B46</f>
        <v>0</v>
      </c>
      <c r="AC5" s="18">
        <f>Registration!B49</f>
        <v>0</v>
      </c>
      <c r="AD5" s="18">
        <f>Registration!B48</f>
        <v>0</v>
      </c>
      <c r="AE5" s="18">
        <f>Registration!B51</f>
        <v>0</v>
      </c>
      <c r="AF5" s="18" t="e">
        <f>Registration!#REF!</f>
        <v>#REF!</v>
      </c>
      <c r="AG5" s="18" t="e">
        <f>Registration!#REF!</f>
        <v>#REF!</v>
      </c>
      <c r="AH5" s="18">
        <f>Registration!Q21</f>
        <v>0</v>
      </c>
      <c r="AI5" s="18">
        <f>Registration!Q20</f>
        <v>0</v>
      </c>
      <c r="AJ5" s="18" t="str">
        <f>Registration!AF19</f>
        <v>NO</v>
      </c>
      <c r="AK5" s="18">
        <f>Registration!AB22</f>
        <v>0</v>
      </c>
      <c r="AL5" s="18">
        <f>Registration!L19</f>
        <v>0</v>
      </c>
      <c r="AM5" s="18">
        <f>Registration!L20</f>
        <v>0</v>
      </c>
      <c r="AN5" s="18">
        <f>Registration!L21</f>
        <v>0</v>
      </c>
      <c r="AO5" s="18">
        <f>Registration!L22</f>
        <v>0</v>
      </c>
      <c r="AP5" s="18">
        <f>Registration!L23</f>
        <v>0</v>
      </c>
      <c r="AQ5" s="18">
        <f>Registration!L24</f>
        <v>0</v>
      </c>
      <c r="AR5" s="18" t="str">
        <f>Registration!B16</f>
        <v>Thursday/Friday</v>
      </c>
      <c r="AS5" s="18">
        <v>0</v>
      </c>
      <c r="AT5" s="18">
        <v>0</v>
      </c>
      <c r="AU5" s="18">
        <v>0</v>
      </c>
      <c r="AV5" s="18">
        <f>Registration!H30</f>
        <v>0</v>
      </c>
      <c r="AW5" s="18">
        <f>Registration!B27</f>
        <v>0</v>
      </c>
      <c r="AX5" s="18">
        <f>Registration!Q26</f>
        <v>0</v>
      </c>
      <c r="AY5" s="18">
        <f>Registration!Q27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Registration</vt:lpstr>
      <vt:lpstr>Input-output</vt:lpstr>
      <vt:lpstr>Registration!Udskriftsområde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 Hansen</dc:creator>
  <cp:lastModifiedBy>Lasse Hansen</cp:lastModifiedBy>
  <cp:lastPrinted>2019-08-09T06:03:39Z</cp:lastPrinted>
  <dcterms:created xsi:type="dcterms:W3CDTF">2018-05-12T09:42:15Z</dcterms:created>
  <dcterms:modified xsi:type="dcterms:W3CDTF">2022-12-16T22:00:09Z</dcterms:modified>
</cp:coreProperties>
</file>